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omments2.xml" ContentType="application/vnd.openxmlformats-officedocument.spreadsheetml.comments+xml"/>
  <Override PartName="/xl/tables/table2.xml" ContentType="application/vnd.openxmlformats-officedocument.spreadsheetml.table+xml"/>
  <Override PartName="/xl/comments3.xml" ContentType="application/vnd.openxmlformats-officedocument.spreadsheetml.comments+xml"/>
  <Override PartName="/xl/threadedComments/threadedComment1.xml" ContentType="application/vnd.ms-excel.threadedcomments+xml"/>
  <Override PartName="/xl/comments4.xml" ContentType="application/vnd.openxmlformats-officedocument.spreadsheetml.comments+xml"/>
  <Override PartName="/xl/drawings/drawing1.xml" ContentType="application/vnd.openxmlformats-officedocument.drawing+xml"/>
  <Override PartName="/xl/comments5.xml" ContentType="application/vnd.openxmlformats-officedocument.spreadsheetml.comments+xml"/>
  <Override PartName="/xl/drawings/drawing2.xml" ContentType="application/vnd.openxmlformats-officedocument.drawing+xml"/>
  <Override PartName="/xl/comments6.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xampp\htdocs\"/>
    </mc:Choice>
  </mc:AlternateContent>
  <xr:revisionPtr revIDLastSave="0" documentId="13_ncr:1_{50677CBB-733D-4041-BCE9-EF4852C4294C}" xr6:coauthVersionLast="47" xr6:coauthVersionMax="47" xr10:uidLastSave="{00000000-0000-0000-0000-000000000000}"/>
  <bookViews>
    <workbookView xWindow="28680" yWindow="-120" windowWidth="29040" windowHeight="15840" activeTab="4" xr2:uid="{44A8B0F9-AA02-4877-A5EC-5F9C4D562648}"/>
  </bookViews>
  <sheets>
    <sheet name="PBGCValResultsToXml" sheetId="8" r:id="rId1"/>
    <sheet name="ValResultstoPBGCxml" sheetId="9" r:id="rId2"/>
    <sheet name="EmailContacts" sheetId="10" r:id="rId3"/>
    <sheet name="FullPBGCxml" sheetId="4" r:id="rId4"/>
    <sheet name="5500EZ XML" sheetId="11" r:id="rId5"/>
    <sheet name="Plan&amp;ActuaryLevelNotices" sheetId="1" r:id="rId6"/>
    <sheet name="ParticipantLevelNotices"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 i="11" l="1"/>
  <c r="A3" i="11"/>
  <c r="A5" i="11"/>
  <c r="A4" i="11"/>
  <c r="A6" i="4"/>
  <c r="A3" i="8"/>
  <c r="A25" i="4"/>
  <c r="A24" i="4"/>
  <c r="A23" i="4"/>
  <c r="A22" i="4"/>
  <c r="A21" i="4"/>
  <c r="A20" i="4"/>
  <c r="A19" i="4"/>
  <c r="A18" i="4"/>
  <c r="A17" i="4"/>
  <c r="A16" i="4"/>
  <c r="A15" i="4"/>
  <c r="A14" i="4"/>
  <c r="A13" i="4"/>
  <c r="A12" i="4"/>
  <c r="A11" i="4"/>
  <c r="A10" i="4"/>
  <c r="A9" i="4"/>
  <c r="A8" i="4"/>
  <c r="A7" i="4"/>
  <c r="A12" i="9"/>
  <c r="A11" i="9"/>
  <c r="A10" i="9"/>
  <c r="A9" i="9"/>
  <c r="A8" i="9"/>
  <c r="A7" i="9"/>
  <c r="A6" i="9"/>
  <c r="A5" i="9"/>
  <c r="A4" i="9"/>
  <c r="A3" i="9"/>
  <c r="A2" i="9"/>
  <c r="A4" i="8"/>
  <c r="F3" i="1" l="1"/>
  <c r="F5" i="3"/>
  <c r="F6" i="3"/>
  <c r="F4" i="3"/>
  <c r="F3" i="3"/>
  <c r="F4" i="1"/>
  <c r="E5" i="1"/>
  <c r="E6" i="1"/>
  <c r="E4" i="1"/>
  <c r="E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Devin S</author>
  </authors>
  <commentList>
    <comment ref="A2" authorId="0" shapeId="0" xr:uid="{FD927519-E25B-41FE-B5D3-1C8F2B58DD53}">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Devin S</author>
  </authors>
  <commentList>
    <comment ref="A1" authorId="0" shapeId="0" xr:uid="{229561D7-5CEB-4CF7-92EC-7727BE08DAF8}">
      <text>
        <r>
          <rPr>
            <b/>
            <sz val="9"/>
            <color indexed="81"/>
            <rFont val="Tahoma"/>
            <family val="2"/>
          </rPr>
          <t>After pasting your valuation results starting into Column B, copy and paste the below URL to your browser to generate PBGC XML.  Because Excel’s Hyperlink formula is limited to 255 characters, copy and paste is required.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tc={B37AE2AD-5614-49FF-A341-FF9A56867272}</author>
    <author>tc={6EB5114E-5162-463B-ACED-9A21043DDB17}</author>
    <author>tc={4C51C0A1-9548-492B-BA72-AC55EE4DBD09}</author>
    <author>Devin S</author>
  </authors>
  <commentList>
    <comment ref="DG3" authorId="0" shapeId="0" xr:uid="{B37AE2AD-5614-49FF-A341-FF9A56867272}">
      <text>
        <t>[Threaded comment]
Your version of Excel allows you to read this threaded comment; however, any edits to it will get removed if the file is opened in a newer version of Excel. Learn more: https://go.microsoft.com/fwlink/?linkid=870924
Comment:
    New for 2025+</t>
      </text>
    </comment>
    <comment ref="DH3" authorId="1" shapeId="0" xr:uid="{6EB5114E-5162-463B-ACED-9A21043DDB17}">
      <text>
        <t>[Threaded comment]
Your version of Excel allows you to read this threaded comment; however, any edits to it will get removed if the file is opened in a newer version of Excel. Learn more: https://go.microsoft.com/fwlink/?linkid=870924
Comment:
    New for 2025+</t>
      </text>
    </comment>
    <comment ref="DI3" authorId="2" shapeId="0" xr:uid="{4C51C0A1-9548-492B-BA72-AC55EE4DBD09}">
      <text>
        <t>[Threaded comment]
Your version of Excel allows you to read this threaded comment; however, any edits to it will get removed if the file is opened in a newer version of Excel. Learn more: https://go.microsoft.com/fwlink/?linkid=870924
Comment:
    The label on the form changed for years 2025 and later.</t>
      </text>
    </comment>
    <comment ref="A5" authorId="3" shapeId="0" xr:uid="{82C349BD-0F0A-40DD-9771-517D75E72E00}">
      <text>
        <r>
          <rPr>
            <b/>
            <sz val="9"/>
            <color indexed="81"/>
            <rFont val="Tahoma"/>
            <family val="2"/>
          </rPr>
          <t>Copy and Paste the URL to your browser to have the XML generated.  Review, download, then upload to MyPAA.  
Note, Excel's Hyperlink function doesn't support long URLs.  That is why it isn't a clickable hyperlink function.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Devin S</author>
  </authors>
  <commentList>
    <comment ref="A2" authorId="0" shapeId="0" xr:uid="{5E69486F-108F-4A0C-90DC-13508134083C}">
      <text>
        <r>
          <rPr>
            <sz val="11"/>
            <color theme="1"/>
            <rFont val="Calibri"/>
            <family val="2"/>
            <scheme val="minor"/>
          </rPr>
          <t>Copy and paste this URL into your browser to preview the data contained for generating an XML file.  Review then click Generate XML to create the XML file for uploading to EFAST.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Devin S</author>
  </authors>
  <commentList>
    <comment ref="B2" authorId="0" shapeId="0" xr:uid="{9CA08A64-00C3-4FDC-B008-46F1AD76FB4D}">
      <text>
        <r>
          <rPr>
            <sz val="9"/>
            <color indexed="81"/>
            <rFont val="Tahoma"/>
            <family val="2"/>
          </rPr>
          <t>These labels identify the inputs.</t>
        </r>
      </text>
    </comment>
    <comment ref="C2" authorId="0" shapeId="0" xr:uid="{E75E6B5A-E9D0-4E86-B555-67EBB617BF86}">
      <text>
        <r>
          <rPr>
            <sz val="9"/>
            <color indexed="81"/>
            <rFont val="Tahoma"/>
            <family val="2"/>
          </rPr>
          <t xml:space="preserve">These Form Inputs will be used to populate the election notice.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Devin S</author>
  </authors>
  <commentList>
    <comment ref="B2" authorId="0" shapeId="0" xr:uid="{8347BEB6-0D1C-41CC-AAEC-DA1CEFB8C9BF}">
      <text>
        <r>
          <rPr>
            <sz val="9"/>
            <color indexed="81"/>
            <rFont val="Tahoma"/>
            <family val="2"/>
          </rPr>
          <t>These labels identify the inputs.</t>
        </r>
      </text>
    </comment>
    <comment ref="C2" authorId="0" shapeId="0" xr:uid="{1E841141-79AA-470B-9029-E302CA369A50}">
      <text>
        <r>
          <rPr>
            <sz val="9"/>
            <color indexed="81"/>
            <rFont val="Tahoma"/>
            <family val="2"/>
          </rPr>
          <t xml:space="preserve">These Form Inputs will be used to populate the election notice.  </t>
        </r>
      </text>
    </comment>
  </commentList>
</comments>
</file>

<file path=xl/sharedStrings.xml><?xml version="1.0" encoding="utf-8"?>
<sst xmlns="http://schemas.openxmlformats.org/spreadsheetml/2006/main" count="1848" uniqueCount="922">
  <si>
    <t>ACTUARY</t>
  </si>
  <si>
    <t>00-00000</t>
  </si>
  <si>
    <t>Plan Name</t>
  </si>
  <si>
    <t>Plan Number</t>
  </si>
  <si>
    <t>Year</t>
  </si>
  <si>
    <t>Plan Admin</t>
  </si>
  <si>
    <t>Enrollment Number</t>
  </si>
  <si>
    <t>001</t>
  </si>
  <si>
    <t>Plan Sponsor</t>
  </si>
  <si>
    <t>Signing Actuary</t>
  </si>
  <si>
    <t>Form Input</t>
  </si>
  <si>
    <t>Forms Input Label</t>
  </si>
  <si>
    <t>DEFINED BENEFIT PLAN</t>
  </si>
  <si>
    <t>SPONSOR</t>
  </si>
  <si>
    <t>ADMINISTRATOR</t>
  </si>
  <si>
    <t>Val Date PFB Elect</t>
  </si>
  <si>
    <t>Quarterly Requirements</t>
  </si>
  <si>
    <t xml:space="preserve">BOY Prefunding </t>
  </si>
  <si>
    <t xml:space="preserve">BOY Carryover </t>
  </si>
  <si>
    <t>Election Date PFB Elect</t>
  </si>
  <si>
    <t>Minimum Required Contribution</t>
  </si>
  <si>
    <t>Plan Trustee</t>
  </si>
  <si>
    <t>TRUSTEE</t>
  </si>
  <si>
    <t>Valuation Date</t>
  </si>
  <si>
    <t>Pension Resource</t>
  </si>
  <si>
    <t>Plan Level Election Forms</t>
  </si>
  <si>
    <t>Actuary Level Forms</t>
  </si>
  <si>
    <t>Actuary Contact Email</t>
  </si>
  <si>
    <t>Email@company.com</t>
  </si>
  <si>
    <t>2021-12-31</t>
  </si>
  <si>
    <t>Participant Level Forms</t>
  </si>
  <si>
    <t>Plan Admin Phone</t>
  </si>
  <si>
    <t>(555)888-1234</t>
  </si>
  <si>
    <t>Plan Admin Email</t>
  </si>
  <si>
    <t>Email@admin.com</t>
  </si>
  <si>
    <t>Notice Date</t>
  </si>
  <si>
    <t>101(d) MRC Date</t>
  </si>
  <si>
    <t>402(f) Plan Type</t>
  </si>
  <si>
    <t>402(f) Permitted Loans</t>
  </si>
  <si>
    <t>402(f) Roth Rollover</t>
  </si>
  <si>
    <t>402(f) Exclude Nonresident</t>
  </si>
  <si>
    <t>402(f) After-tax</t>
  </si>
  <si>
    <t>402(f) Birth before 1936</t>
  </si>
  <si>
    <t>402(f) Min Auto Roll</t>
  </si>
  <si>
    <t>402(f) Auto Rollover Amt</t>
  </si>
  <si>
    <t>402(f) Min Direct</t>
  </si>
  <si>
    <t>402(f) Min Split</t>
  </si>
  <si>
    <t>ERISA's 101(d) Notice</t>
  </si>
  <si>
    <t>ERISA's 101(j) Notice</t>
  </si>
  <si>
    <t>402(f) Notice</t>
  </si>
  <si>
    <t>PS 58 Costs</t>
  </si>
  <si>
    <t>Participant Name</t>
  </si>
  <si>
    <t>Participant Birth</t>
  </si>
  <si>
    <t>PS58 ER Cntb Applied</t>
  </si>
  <si>
    <t>Yes</t>
  </si>
  <si>
    <t>John Doe</t>
  </si>
  <si>
    <t>PS58 Death Benefit</t>
  </si>
  <si>
    <t>PS58 Cash Value</t>
  </si>
  <si>
    <t>1980-01-01</t>
  </si>
  <si>
    <t>DB</t>
  </si>
  <si>
    <t>No</t>
  </si>
  <si>
    <t>PBGC test Plan</t>
  </si>
  <si>
    <t>2021-01-01</t>
  </si>
  <si>
    <t>X</t>
  </si>
  <si>
    <t>Sponsor Name</t>
  </si>
  <si>
    <t>800 Test Road</t>
  </si>
  <si>
    <t>Test</t>
  </si>
  <si>
    <t>MD</t>
  </si>
  <si>
    <t>Plan Contact</t>
  </si>
  <si>
    <t>mask@pbgc.gov</t>
  </si>
  <si>
    <t>Previous Plan Number</t>
  </si>
  <si>
    <t>Small Plan No</t>
  </si>
  <si>
    <t>1963-01-01</t>
  </si>
  <si>
    <t>Line Item</t>
  </si>
  <si>
    <t>xml</t>
  </si>
  <si>
    <t>ns1:PlanName</t>
  </si>
  <si>
    <t>ns1:PlanYearBeginDate</t>
  </si>
  <si>
    <t>ns1:PlanYearEndDate</t>
  </si>
  <si>
    <t>st:USAddress</t>
  </si>
  <si>
    <t>st:AddressLine1</t>
  </si>
  <si>
    <t>st:City</t>
  </si>
  <si>
    <t>st:State</t>
  </si>
  <si>
    <t>st:ZipCode</t>
  </si>
  <si>
    <t>xml Parent</t>
  </si>
  <si>
    <t>ns1:PlanData</t>
  </si>
  <si>
    <t>xs:Yes</t>
  </si>
  <si>
    <t>Variable</t>
  </si>
  <si>
    <t>test1.xml</t>
  </si>
  <si>
    <t>ns1:Sponsor</t>
  </si>
  <si>
    <t>Plan Admin Name</t>
  </si>
  <si>
    <t>Plan Admin Address1</t>
  </si>
  <si>
    <t>Plan Admin Address2</t>
  </si>
  <si>
    <t>Plan Admin City</t>
  </si>
  <si>
    <t>Plan Admin State</t>
  </si>
  <si>
    <t>Plan Admin Zip</t>
  </si>
  <si>
    <t>Contact Person Name</t>
  </si>
  <si>
    <t>Contact Person Phone</t>
  </si>
  <si>
    <t>Contact Person Phone Ext</t>
  </si>
  <si>
    <t>Plan Year Begin</t>
  </si>
  <si>
    <t>Plan Year End</t>
  </si>
  <si>
    <t>Small Plan Yes</t>
  </si>
  <si>
    <t>Prorated Premium</t>
  </si>
  <si>
    <t>Employer EIN</t>
  </si>
  <si>
    <t>Previous
Employer EIN</t>
  </si>
  <si>
    <t>5500 Plan Number</t>
  </si>
  <si>
    <t>Plan Type Multiemployer</t>
  </si>
  <si>
    <t>Plan Type CSEC</t>
  </si>
  <si>
    <t>Adoption Date</t>
  </si>
  <si>
    <t>Continuation Plan Yes</t>
  </si>
  <si>
    <t>Continuation Plan No</t>
  </si>
  <si>
    <t>Flat Rate</t>
  </si>
  <si>
    <t>Active Count</t>
  </si>
  <si>
    <t>Terminated Count</t>
  </si>
  <si>
    <t>Retiree Count</t>
  </si>
  <si>
    <t>Total Count</t>
  </si>
  <si>
    <t>ns1:PlanYearDateChange</t>
  </si>
  <si>
    <t>ns1:No</t>
  </si>
  <si>
    <t>st:Name</t>
  </si>
  <si>
    <t>ns1:Administrator</t>
  </si>
  <si>
    <t>ns1:PlanContact</t>
  </si>
  <si>
    <t>st:PhoneNumber</t>
  </si>
  <si>
    <t>st:PhoneNumberExtension</t>
  </si>
  <si>
    <t>st:EmailAddress</t>
  </si>
  <si>
    <t>ns1:EIN</t>
  </si>
  <si>
    <t>123456789</t>
  </si>
  <si>
    <t>ns1:PreviousEIN</t>
  </si>
  <si>
    <t>ns1:PreviousPN</t>
  </si>
  <si>
    <t>ns1:PN</t>
  </si>
  <si>
    <t>ns1:IsSmallPlan</t>
  </si>
  <si>
    <t>ns1:AllPlanEffectiveDate</t>
  </si>
  <si>
    <t>f:FirstPlanFiling</t>
  </si>
  <si>
    <t>f:No</t>
  </si>
  <si>
    <t>f:EINPNMatch5500</t>
  </si>
  <si>
    <t>f:Yes</t>
  </si>
  <si>
    <t>f:DisasterRelief</t>
  </si>
  <si>
    <t>f:ParticipantCount</t>
  </si>
  <si>
    <t>st:ParticipantCountActive</t>
  </si>
  <si>
    <t>st:ParticipantCountTerminatedVested</t>
  </si>
  <si>
    <t>f:PremiumData</t>
  </si>
  <si>
    <t>f:NetAmountDue</t>
  </si>
  <si>
    <t>f:IndustryCode</t>
  </si>
  <si>
    <t>f:ParticipantCountDate</t>
  </si>
  <si>
    <t>2020-12-31</t>
  </si>
  <si>
    <t>f:CSEC</t>
  </si>
  <si>
    <t>Flat Rate Premium</t>
  </si>
  <si>
    <t>st:FlatRatePremium</t>
  </si>
  <si>
    <t>Admin Cert Phone</t>
  </si>
  <si>
    <t>Admin Cert Date</t>
  </si>
  <si>
    <t>John@doe.com</t>
  </si>
  <si>
    <t>Admin Cert Phone Ext</t>
  </si>
  <si>
    <t>f:PlanAdminCertificationExt</t>
  </si>
  <si>
    <t>Jon Doe</t>
  </si>
  <si>
    <t>jon@doe.com</t>
  </si>
  <si>
    <t>Actuary Name</t>
  </si>
  <si>
    <t>Actuary Firm</t>
  </si>
  <si>
    <t>John Doe's Firm</t>
  </si>
  <si>
    <t>st:Firm</t>
  </si>
  <si>
    <t>f:MktValueAssetsAsOfUVBDate</t>
  </si>
  <si>
    <t>f:PremFundTargAsOfUVBDate</t>
  </si>
  <si>
    <t>f:RetireesBeneficiariesRecvPayments</t>
  </si>
  <si>
    <t>f:TerminatedVestParticipants</t>
  </si>
  <si>
    <t>f:ActiveParticipants</t>
  </si>
  <si>
    <t>f:CSECPlanRate</t>
  </si>
  <si>
    <t>f:CSECPremFundTargMethod</t>
  </si>
  <si>
    <t>f:UVBValuationDate</t>
  </si>
  <si>
    <t>Actuary Enrollment #</t>
  </si>
  <si>
    <t>Actuary Phone</t>
  </si>
  <si>
    <t>Actuary Phone Ext</t>
  </si>
  <si>
    <t>f:ActuarySignDate</t>
  </si>
  <si>
    <t>Actuary Email</t>
  </si>
  <si>
    <t>65-4654</t>
  </si>
  <si>
    <t>f:EnrollmentNumber</t>
  </si>
  <si>
    <t>2020-10-18T12:10:00</t>
  </si>
  <si>
    <t>Actuary Signature Date</t>
  </si>
  <si>
    <t>f:ActuaryInformationExt &gt; f:Actuary</t>
  </si>
  <si>
    <t>f:PlanAdminCertificationExt &gt; f:PlanAdmin</t>
  </si>
  <si>
    <t>f:VRPBeforeCap</t>
  </si>
  <si>
    <t>f:MaximumVRP</t>
  </si>
  <si>
    <t>f:ClaimSmallEmpVRPCap</t>
  </si>
  <si>
    <t>f:AdjustedUnfundedVestedBenefits</t>
  </si>
  <si>
    <t>f:UniversalVRPCap</t>
  </si>
  <si>
    <t>f:VariableRatePremiumPortion</t>
  </si>
  <si>
    <t>Plan Type Single-employer other than CSECs</t>
  </si>
  <si>
    <t>f:VariableRatePremiumData</t>
  </si>
  <si>
    <t>Test 4 VRP Cap no UVB</t>
  </si>
  <si>
    <t>TEST PENSION PLAN</t>
  </si>
  <si>
    <t>Test Plan Admin</t>
  </si>
  <si>
    <t>1234 Address</t>
  </si>
  <si>
    <t>Orange</t>
  </si>
  <si>
    <t>DC</t>
  </si>
  <si>
    <t>john@doe.com</t>
  </si>
  <si>
    <t>2013-04-01</t>
  </si>
  <si>
    <t>f:PremiumCredits</t>
  </si>
  <si>
    <t>f:SmallEmpCap</t>
  </si>
  <si>
    <t>st:TotalPremium</t>
  </si>
  <si>
    <t>john@doe.COM</t>
  </si>
  <si>
    <t>2020-01-02T10:00:05</t>
  </si>
  <si>
    <t>Test 2 2021_SE_Transferee Plan_De_minimis_Merger_Surviving_Revised 020921</t>
  </si>
  <si>
    <t>0a=</t>
  </si>
  <si>
    <t>0d=</t>
  </si>
  <si>
    <t>i2a=</t>
  </si>
  <si>
    <t>i2b=</t>
  </si>
  <si>
    <t>i2c=</t>
  </si>
  <si>
    <t>i2d=</t>
  </si>
  <si>
    <t>i2e=</t>
  </si>
  <si>
    <t>i2f=</t>
  </si>
  <si>
    <t>i2g=</t>
  </si>
  <si>
    <t>i2h1=</t>
  </si>
  <si>
    <t>i2h2=</t>
  </si>
  <si>
    <t>i2h3=</t>
  </si>
  <si>
    <t>i2h3e=</t>
  </si>
  <si>
    <t>i31=</t>
  </si>
  <si>
    <t>i32=</t>
  </si>
  <si>
    <t>i33=</t>
  </si>
  <si>
    <t>i33e=</t>
  </si>
  <si>
    <t>i4a=</t>
  </si>
  <si>
    <t>i4b1b=</t>
  </si>
  <si>
    <t>i4b1e=</t>
  </si>
  <si>
    <t>i4b2y=</t>
  </si>
  <si>
    <t>i4b2n=</t>
  </si>
  <si>
    <t>i4b3=</t>
  </si>
  <si>
    <t>i4b4=</t>
  </si>
  <si>
    <t>i4c1e=</t>
  </si>
  <si>
    <t>i4c1p=</t>
  </si>
  <si>
    <t>i4c2e=</t>
  </si>
  <si>
    <t>i4c2p=</t>
  </si>
  <si>
    <t>i4c3e=</t>
  </si>
  <si>
    <t>i4d=</t>
  </si>
  <si>
    <t>i4em=</t>
  </si>
  <si>
    <t>i4es=</t>
  </si>
  <si>
    <t>i4ec=</t>
  </si>
  <si>
    <t>i4f1=</t>
  </si>
  <si>
    <t>i4f2=</t>
  </si>
  <si>
    <t>i4f3y=</t>
  </si>
  <si>
    <t>i4f3n=</t>
  </si>
  <si>
    <t>ii5a=</t>
  </si>
  <si>
    <t>ii5b1=</t>
  </si>
  <si>
    <t>ii5b2a=</t>
  </si>
  <si>
    <t>ii5b2t=</t>
  </si>
  <si>
    <t>ii5b2r=</t>
  </si>
  <si>
    <t>ii5b2tot=</t>
  </si>
  <si>
    <t>ii5b3=</t>
  </si>
  <si>
    <t>iii6a=</t>
  </si>
  <si>
    <t>iii6b=</t>
  </si>
  <si>
    <t>iii7a=</t>
  </si>
  <si>
    <t>iii7an=</t>
  </si>
  <si>
    <t>iii7av=</t>
  </si>
  <si>
    <t>iii7as=</t>
  </si>
  <si>
    <t>iii7a4=</t>
  </si>
  <si>
    <t>iii7ap=</t>
  </si>
  <si>
    <t>iii7ad=</t>
  </si>
  <si>
    <t>iii7bn=</t>
  </si>
  <si>
    <t>iii7by=</t>
  </si>
  <si>
    <t>iii7c1s=</t>
  </si>
  <si>
    <t>iii7c1a=</t>
  </si>
  <si>
    <t>iii7c1c=</t>
  </si>
  <si>
    <t>iii7c21=</t>
  </si>
  <si>
    <t>iii7c22=</t>
  </si>
  <si>
    <t>iii7c23=</t>
  </si>
  <si>
    <t>iii7c2c=</t>
  </si>
  <si>
    <t>iii7c2r=</t>
  </si>
  <si>
    <t>iii7c3m=</t>
  </si>
  <si>
    <t>iii7d1=</t>
  </si>
  <si>
    <t>iii7d2=</t>
  </si>
  <si>
    <t>iii7d3=</t>
  </si>
  <si>
    <t>iii7d4=</t>
  </si>
  <si>
    <t>iii7e=</t>
  </si>
  <si>
    <t>iii7f=</t>
  </si>
  <si>
    <t>iii7g=</t>
  </si>
  <si>
    <t>iii7h1=</t>
  </si>
  <si>
    <t>iii7h2=</t>
  </si>
  <si>
    <t>iii7h3=</t>
  </si>
  <si>
    <t>iii7i=</t>
  </si>
  <si>
    <t>iv8a=</t>
  </si>
  <si>
    <t>iv8b=</t>
  </si>
  <si>
    <t>iv9=</t>
  </si>
  <si>
    <t>v10a=</t>
  </si>
  <si>
    <t>v10b=</t>
  </si>
  <si>
    <t>v10c=</t>
  </si>
  <si>
    <t>v11=</t>
  </si>
  <si>
    <t>viii20n=</t>
  </si>
  <si>
    <t>viii20e=</t>
  </si>
  <si>
    <t>viii20p=</t>
  </si>
  <si>
    <t>viii20pe=</t>
  </si>
  <si>
    <t>viii20pd=</t>
  </si>
  <si>
    <t>viii21n=</t>
  </si>
  <si>
    <t>viii21f=</t>
  </si>
  <si>
    <t>viii21e=</t>
  </si>
  <si>
    <t>viii21no=</t>
  </si>
  <si>
    <t>viii21p=</t>
  </si>
  <si>
    <t>viii21pe=</t>
  </si>
  <si>
    <t>viii21d=</t>
  </si>
  <si>
    <t>i1a=</t>
  </si>
  <si>
    <t>i1b=</t>
  </si>
  <si>
    <t>i1c=</t>
  </si>
  <si>
    <t>800 Cross River Road</t>
  </si>
  <si>
    <t>TEST</t>
  </si>
  <si>
    <t>VA</t>
  </si>
  <si>
    <t>i2p=</t>
  </si>
  <si>
    <t>i2pext=</t>
  </si>
  <si>
    <t>i2m=</t>
  </si>
  <si>
    <t>Plan Admin Phone Ext</t>
  </si>
  <si>
    <t xml:space="preserve">st:PhoneNumberExtension </t>
  </si>
  <si>
    <t xml:space="preserve"> transferor plan</t>
  </si>
  <si>
    <t>transferee plan</t>
  </si>
  <si>
    <t>ns1:TransferredEIN</t>
  </si>
  <si>
    <t>ns1:TransferredPN</t>
  </si>
  <si>
    <t>002</t>
  </si>
  <si>
    <t>043079100</t>
  </si>
  <si>
    <t>ns1:PlanTransfers</t>
  </si>
  <si>
    <t>ns1:Yes</t>
  </si>
  <si>
    <t>ns1:Transfers</t>
  </si>
  <si>
    <t>st:SpinOff</t>
  </si>
  <si>
    <t>f:ALTPremFundTargMethod</t>
  </si>
  <si>
    <t>f:DISCRateSegment1</t>
  </si>
  <si>
    <t>f:DISCRateSegment2</t>
  </si>
  <si>
    <t>f:DISCRateSegment3</t>
  </si>
  <si>
    <t>Jane Doe</t>
  </si>
  <si>
    <t>hutchful.jd@pbgc.gov</t>
  </si>
  <si>
    <t>JD Company</t>
  </si>
  <si>
    <t>plan@pbgc.gov</t>
  </si>
  <si>
    <t>01010</t>
  </si>
  <si>
    <t>043079643</t>
  </si>
  <si>
    <t>Transferor1 Plan: EIN</t>
  </si>
  <si>
    <t>Transferor1 Plan: Pn</t>
  </si>
  <si>
    <t>Transferor1 Plan: Date</t>
  </si>
  <si>
    <t>Transferor2 Plan: EIN</t>
  </si>
  <si>
    <t>Transferor2 Plan: Pn</t>
  </si>
  <si>
    <t>Transferor2 Plan: Date</t>
  </si>
  <si>
    <t>vi14a1=</t>
  </si>
  <si>
    <t>vi14a2=</t>
  </si>
  <si>
    <t>vi14bein1=</t>
  </si>
  <si>
    <t>vi14bpn1=</t>
  </si>
  <si>
    <t>vi14bdt1=</t>
  </si>
  <si>
    <t>vi14bein2=</t>
  </si>
  <si>
    <t>vi14bpn2=</t>
  </si>
  <si>
    <t>vi14bdt2=</t>
  </si>
  <si>
    <t>vi14cm1=</t>
  </si>
  <si>
    <t>vi14cc1=</t>
  </si>
  <si>
    <t>vi14cs1=</t>
  </si>
  <si>
    <t>vi14co1=</t>
  </si>
  <si>
    <t>vi14cm2=</t>
  </si>
  <si>
    <t>vi14cc2=</t>
  </si>
  <si>
    <t>vi14cs2=</t>
  </si>
  <si>
    <t>vi14co2=</t>
  </si>
  <si>
    <t>transfer1 small plan Yes</t>
  </si>
  <si>
    <t>st:Merger</t>
  </si>
  <si>
    <t>196000</t>
  </si>
  <si>
    <t>9016</t>
  </si>
  <si>
    <t>f:PlanAdminSignDate</t>
  </si>
  <si>
    <t>TEST 3 2021_2021_ME_ Transferee plan_not De_minimis_merger</t>
  </si>
  <si>
    <t>Test Plan</t>
  </si>
  <si>
    <t>Test Pension Fund</t>
  </si>
  <si>
    <t>1234 Test Street</t>
  </si>
  <si>
    <t>1St Floor</t>
  </si>
  <si>
    <t>PA</t>
  </si>
  <si>
    <t>15238</t>
  </si>
  <si>
    <t>1111112222</t>
  </si>
  <si>
    <t>john@doe.org</t>
  </si>
  <si>
    <t>003</t>
  </si>
  <si>
    <t>1957-06-01</t>
  </si>
  <si>
    <t>10659</t>
  </si>
  <si>
    <t>4927</t>
  </si>
  <si>
    <t>1739</t>
  </si>
  <si>
    <t>3993</t>
  </si>
  <si>
    <t>0</t>
  </si>
  <si>
    <t>330429</t>
  </si>
  <si>
    <t>238900</t>
  </si>
  <si>
    <t>9998887777</t>
  </si>
  <si>
    <t>127</t>
  </si>
  <si>
    <t>john.doe@doe.org</t>
  </si>
  <si>
    <t>2020-10-08T13:58:53</t>
  </si>
  <si>
    <t>f:MultiEmployer</t>
  </si>
  <si>
    <t>f:MultiEmployerPremium</t>
  </si>
  <si>
    <t>f:FilingPlanType</t>
  </si>
  <si>
    <t>f:SingleEmployerPremium</t>
  </si>
  <si>
    <t>iv9m=</t>
  </si>
  <si>
    <t>st:AddressLine2</t>
  </si>
  <si>
    <t>ns1:Deminimis</t>
  </si>
  <si>
    <t>Test 5 2020 SE RT</t>
  </si>
  <si>
    <t>Test Plan for Vendors</t>
  </si>
  <si>
    <t>2020-01-01</t>
  </si>
  <si>
    <t>1000 K St</t>
  </si>
  <si>
    <t>Washington</t>
  </si>
  <si>
    <t>20036</t>
  </si>
  <si>
    <t>2022222222</t>
  </si>
  <si>
    <t>jdoe@test.com</t>
  </si>
  <si>
    <t>f:yes</t>
  </si>
  <si>
    <t>i4fn=</t>
  </si>
  <si>
    <t>i4fy=</t>
  </si>
  <si>
    <t>50</t>
  </si>
  <si>
    <t>20</t>
  </si>
  <si>
    <t>10</t>
  </si>
  <si>
    <t>4150</t>
  </si>
  <si>
    <t>f:NewNewlyCvrdSmallPlanNotContinuation</t>
  </si>
  <si>
    <t>f:Exempt</t>
  </si>
  <si>
    <t>541990</t>
  </si>
  <si>
    <t>NAME</t>
  </si>
  <si>
    <t>0980980987</t>
  </si>
  <si>
    <t>876</t>
  </si>
  <si>
    <t>test@plan.com</t>
  </si>
  <si>
    <t>2020-11-07T16:17:27</t>
  </si>
  <si>
    <t>f:LSOfferedParticipantsNotInPay</t>
  </si>
  <si>
    <t>f:LSOfferedParticipantsInPay</t>
  </si>
  <si>
    <t>f:LSElectedParticipantsNotInPay</t>
  </si>
  <si>
    <t>f:LSElectedParticipantsInPay</t>
  </si>
  <si>
    <t>f:AnnuityInPayCount</t>
  </si>
  <si>
    <t>f:AnnuityNotInPayCount</t>
  </si>
  <si>
    <t>f:RiskTransfer</t>
  </si>
  <si>
    <t>25</t>
  </si>
  <si>
    <t>30</t>
  </si>
  <si>
    <t>15</t>
  </si>
  <si>
    <t>f:NoVestedParticipants</t>
  </si>
  <si>
    <t>f:Is412iPlan</t>
  </si>
  <si>
    <t>f:StandardTermination/f:StandardTerminationDate</t>
  </si>
  <si>
    <t>f:StandardTermination/f:FinalDistributionDuringPremPayYear</t>
  </si>
  <si>
    <t>f:StandardTermination</t>
  </si>
  <si>
    <t>vi17a1e=</t>
  </si>
  <si>
    <t>vi17a1ed=</t>
  </si>
  <si>
    <t>vi17a2e=</t>
  </si>
  <si>
    <t>vi17a2ed=</t>
  </si>
  <si>
    <t>vi17b1=</t>
  </si>
  <si>
    <t>vi14e1y1=</t>
  </si>
  <si>
    <t>vi14e1n1=</t>
  </si>
  <si>
    <t>vi14e1y2=</t>
  </si>
  <si>
    <t>vi14e1n2=</t>
  </si>
  <si>
    <t>vi14e2y2=</t>
  </si>
  <si>
    <t>vi14e2y1=</t>
  </si>
  <si>
    <t>Test 6_2016_ME_Cessation_Revised 021021</t>
  </si>
  <si>
    <t>2016 ME Test Plan</t>
  </si>
  <si>
    <t>2016-01-01</t>
  </si>
  <si>
    <t>2016-12-31</t>
  </si>
  <si>
    <t>2345</t>
  </si>
  <si>
    <t>20052</t>
  </si>
  <si>
    <t>4564564561</t>
  </si>
  <si>
    <t>i2ip=</t>
  </si>
  <si>
    <t>i2ipetx=</t>
  </si>
  <si>
    <t>st:AlternatePhoneNumber</t>
  </si>
  <si>
    <t>st:AlternatePhoneNumberExtension</t>
  </si>
  <si>
    <t>1234567890</t>
  </si>
  <si>
    <t>1234</t>
  </si>
  <si>
    <t>90</t>
  </si>
  <si>
    <t>f:AmountPaidwForm1ES</t>
  </si>
  <si>
    <t>f:OtherCredits</t>
  </si>
  <si>
    <t>2430</t>
  </si>
  <si>
    <t>f:CUSIP</t>
  </si>
  <si>
    <t xml:space="preserve">f:FinalFilingData </t>
  </si>
  <si>
    <t>TL45AC</t>
  </si>
  <si>
    <t>iv13dt=</t>
  </si>
  <si>
    <t>iv13m=</t>
  </si>
  <si>
    <t>iv13t=</t>
  </si>
  <si>
    <t>iv13d=</t>
  </si>
  <si>
    <t>iv13c=</t>
  </si>
  <si>
    <t>iv13e=</t>
  </si>
  <si>
    <t>Merger/Consolidation</t>
  </si>
  <si>
    <t>Trusteeship</t>
  </si>
  <si>
    <t>f:FinalFilingEvent</t>
  </si>
  <si>
    <t>f:FinalFilingEventDate</t>
  </si>
  <si>
    <t>f:CessationOfCoveredStatus</t>
  </si>
  <si>
    <t>f:CessationEnterExplanation</t>
  </si>
  <si>
    <t>f:MergerConsolidation</t>
  </si>
  <si>
    <t>f:Trusteeship</t>
  </si>
  <si>
    <t>f:DSTRBNPursuantToTermination</t>
  </si>
  <si>
    <t>2019-01-01</t>
  </si>
  <si>
    <t>Please provide your explanation here</t>
  </si>
  <si>
    <t>4</t>
  </si>
  <si>
    <t>BETH TEST</t>
  </si>
  <si>
    <t>2023264870</t>
  </si>
  <si>
    <t>345451</t>
  </si>
  <si>
    <t>BOGUS@PBGC.GOVXXX</t>
  </si>
  <si>
    <t>2016-10-27T10:00:00</t>
  </si>
  <si>
    <t>111100</t>
  </si>
  <si>
    <t>vi17b2=</t>
  </si>
  <si>
    <t>Test 7_2016_SE_Exempt_Risk Transfer Questions_Revised 021021</t>
  </si>
  <si>
    <t>2016 Test Plan</t>
  </si>
  <si>
    <t>000</t>
  </si>
  <si>
    <t>0000</t>
  </si>
  <si>
    <t>22</t>
  </si>
  <si>
    <t>Boston</t>
  </si>
  <si>
    <t>MA</t>
  </si>
  <si>
    <t>20005</t>
  </si>
  <si>
    <t>tester</t>
  </si>
  <si>
    <t>2962225222</t>
  </si>
  <si>
    <t>ser@saras.com</t>
  </si>
  <si>
    <t>ns1:ElectsALTPremFundTarget</t>
  </si>
  <si>
    <t>ns1:RevokeALTPremFundTarget</t>
  </si>
  <si>
    <t>2015-01-01</t>
  </si>
  <si>
    <t>2015-12-31</t>
  </si>
  <si>
    <t>1920</t>
  </si>
  <si>
    <t>28</t>
  </si>
  <si>
    <t>2</t>
  </si>
  <si>
    <t>Test 8_2014_SE_Not Exempt_QualifySmallCap_No UVB_Revised 021021</t>
  </si>
  <si>
    <t>2014-01-01</t>
  </si>
  <si>
    <t>2014 Test Plan</t>
  </si>
  <si>
    <t>2014-12-31</t>
  </si>
  <si>
    <t>Jon Dow Sponsor</t>
  </si>
  <si>
    <t>Jon Dow Admin</t>
  </si>
  <si>
    <t>1200 S Street</t>
  </si>
  <si>
    <t>Jon Dow Contact</t>
  </si>
  <si>
    <t>222</t>
  </si>
  <si>
    <t>JonDowC@pb.com&lt;</t>
  </si>
  <si>
    <t>ns1:AdditionalPlanContact</t>
  </si>
  <si>
    <t>JonDowA@pb.com</t>
  </si>
  <si>
    <t>Jon Dow Additional</t>
  </si>
  <si>
    <t>2013-01-01</t>
  </si>
  <si>
    <t>100</t>
  </si>
  <si>
    <t>5870</t>
  </si>
  <si>
    <t>4500</t>
  </si>
  <si>
    <t>12360</t>
  </si>
  <si>
    <t>1470</t>
  </si>
  <si>
    <t>5970</t>
  </si>
  <si>
    <t>2013-12-31</t>
  </si>
  <si>
    <t>Test Plan Admin Name</t>
  </si>
  <si>
    <t>2022295566</t>
  </si>
  <si>
    <t>559</t>
  </si>
  <si>
    <t>premiums@pbgc.gov</t>
  </si>
  <si>
    <t>Test 9_2021 SE transferor de minimis_Revised 021021</t>
  </si>
  <si>
    <t>ns1:TransferredToEIN</t>
  </si>
  <si>
    <t>ns1:TransferredToPN</t>
  </si>
  <si>
    <t>ns1:TransferToDate</t>
  </si>
  <si>
    <t>ns1:TransferToReason</t>
  </si>
  <si>
    <t>ns1:TransfersTo</t>
  </si>
  <si>
    <t>Transfer Out to EIN</t>
  </si>
  <si>
    <t>Transfer out Date</t>
  </si>
  <si>
    <t xml:space="preserve">st:Other </t>
  </si>
  <si>
    <t>4300</t>
  </si>
  <si>
    <t xml:space="preserve">st:Spinoff </t>
  </si>
  <si>
    <t xml:space="preserve">st:Consolidation </t>
  </si>
  <si>
    <t>st:Consolidation</t>
  </si>
  <si>
    <t>ns1:TransferDate</t>
  </si>
  <si>
    <t>ns1:Smaller</t>
  </si>
  <si>
    <t>ns1:SurvivingPlan</t>
  </si>
  <si>
    <t>232521512</t>
  </si>
  <si>
    <t>025</t>
  </si>
  <si>
    <t>Transfer Out to PN</t>
  </si>
  <si>
    <t>vi14bein=</t>
  </si>
  <si>
    <t>vi14bpn=</t>
  </si>
  <si>
    <t>vi14d=</t>
  </si>
  <si>
    <t>vi14cm=</t>
  </si>
  <si>
    <t>vi14cc=</t>
  </si>
  <si>
    <t>vi14cs=</t>
  </si>
  <si>
    <t>vi14co=</t>
  </si>
  <si>
    <t>vi14e1y=</t>
  </si>
  <si>
    <t>vi14e1n=</t>
  </si>
  <si>
    <t>vi14e2y=</t>
  </si>
  <si>
    <t>i4b3dt=</t>
  </si>
  <si>
    <t>ns1:PYCChangeDate</t>
  </si>
  <si>
    <t>2021-07-15</t>
  </si>
  <si>
    <t>f:Proration</t>
  </si>
  <si>
    <t>f:PremiumBeforeProration</t>
  </si>
  <si>
    <t>f:ProrationMonths</t>
  </si>
  <si>
    <t>5500 Plan EIN</t>
  </si>
  <si>
    <t>i4c3pn=</t>
  </si>
  <si>
    <t>i4c3ein=</t>
  </si>
  <si>
    <t>f:Previous5500EIN</t>
  </si>
  <si>
    <t>f:Previous5500PN</t>
  </si>
  <si>
    <t>f:EINPNExplanation</t>
  </si>
  <si>
    <t>i4c3y=</t>
  </si>
  <si>
    <t>UNKNOWN</t>
  </si>
  <si>
    <t>st:ParticipantCountRetireesandBeneficiaries</t>
  </si>
  <si>
    <t>f:STDPremFundTargMethod</t>
  </si>
  <si>
    <t>FullYieldCurveUsed</t>
  </si>
  <si>
    <t>iii7dest=</t>
  </si>
  <si>
    <t>f:EstimatedFilingData</t>
  </si>
  <si>
    <t>v12e=</t>
  </si>
  <si>
    <t>v12c=</t>
  </si>
  <si>
    <t>v12r=</t>
  </si>
  <si>
    <t>OverPaymentAmount</t>
  </si>
  <si>
    <t>Refund</t>
  </si>
  <si>
    <t>st:OverPaymentAmount</t>
  </si>
  <si>
    <t>st:CreditNextYearPremium</t>
  </si>
  <si>
    <t>st:MailedCheck</t>
  </si>
  <si>
    <t>Over Payment</t>
  </si>
  <si>
    <t>vi15=</t>
  </si>
  <si>
    <t>participation freeze</t>
  </si>
  <si>
    <t>f:ParticipationFreeze</t>
  </si>
  <si>
    <t>vi16dt=</t>
  </si>
  <si>
    <t>vi16aps=</t>
  </si>
  <si>
    <t>vi16as=</t>
  </si>
  <si>
    <t>vi16sps=</t>
  </si>
  <si>
    <t>f:AccrualFreezeDate</t>
  </si>
  <si>
    <t>f:AllPRTCPTPayServiceFrozen</t>
  </si>
  <si>
    <t>f:SomePRTCPTPayServiceFrozen</t>
  </si>
  <si>
    <t>f:AllPRTCPTServiceFrozen</t>
  </si>
  <si>
    <t>f:SomePRTCPTServiceFrozen</t>
  </si>
  <si>
    <t>f:OtherExplanation</t>
  </si>
  <si>
    <t>All participants service and pay frozen</t>
  </si>
  <si>
    <t>Some participants pay and service</t>
  </si>
  <si>
    <t>All participants service frozen</t>
  </si>
  <si>
    <t>Other explanations</t>
  </si>
  <si>
    <t>Some participants service frozen</t>
  </si>
  <si>
    <t>vi16ss=</t>
  </si>
  <si>
    <t>vi16o=</t>
  </si>
  <si>
    <t>Accrual Freeze Date</t>
  </si>
  <si>
    <t>vi18as=</t>
  </si>
  <si>
    <t>vi18ae=</t>
  </si>
  <si>
    <t>vi18bein=</t>
  </si>
  <si>
    <t>vi18bpn=</t>
  </si>
  <si>
    <t>vi18c=</t>
  </si>
  <si>
    <t>f:OriginalPYC</t>
  </si>
  <si>
    <t>f:OriginalPYE</t>
  </si>
  <si>
    <t>f:AmendedFilingOrigEINPN</t>
  </si>
  <si>
    <t>f:OriginalEIN</t>
  </si>
  <si>
    <t>f:OriginalPN</t>
  </si>
  <si>
    <t>f:AmendedFilingOrigPlanYear</t>
  </si>
  <si>
    <t>f:AmendedLessPremExplanation</t>
  </si>
  <si>
    <t>f:FinalFilingData</t>
  </si>
  <si>
    <t>vi19a=</t>
  </si>
  <si>
    <t>vi19by=</t>
  </si>
  <si>
    <t>vi19bn=</t>
  </si>
  <si>
    <t>vi19c1=</t>
  </si>
  <si>
    <t>vi19c2=</t>
  </si>
  <si>
    <t>vi19c3=</t>
  </si>
  <si>
    <t>vi19c4=</t>
  </si>
  <si>
    <t>vi19c5=</t>
  </si>
  <si>
    <t>vi19c6=</t>
  </si>
  <si>
    <t>vi19c7=</t>
  </si>
  <si>
    <t>DisasterReliefANN</t>
  </si>
  <si>
    <t>f:IRSDisasterReliefNumber</t>
  </si>
  <si>
    <t>f:IsPlanAdminAddrSame</t>
  </si>
  <si>
    <t>f:DisasterRelPerson</t>
  </si>
  <si>
    <t>st:Role</t>
  </si>
  <si>
    <t>St:City</t>
  </si>
  <si>
    <t>Omnia, Inc</t>
  </si>
  <si>
    <t>541600</t>
  </si>
  <si>
    <t>Devin Schmelzer</t>
  </si>
  <si>
    <t>2404 W. 51st Ave</t>
  </si>
  <si>
    <t>Kennewick</t>
  </si>
  <si>
    <t>WA</t>
  </si>
  <si>
    <t>99337</t>
  </si>
  <si>
    <t>devin_j_s@hotmail.com</t>
  </si>
  <si>
    <t>5099485802</t>
  </si>
  <si>
    <t>Omnia, Inc. Pension Plan</t>
  </si>
  <si>
    <t>2023-01-01</t>
  </si>
  <si>
    <t>2023-12-31</t>
  </si>
  <si>
    <t>1</t>
  </si>
  <si>
    <t>Devin_j_s@hotmail.com</t>
  </si>
  <si>
    <t>Omnia, Inc.</t>
  </si>
  <si>
    <t>20-8392</t>
  </si>
  <si>
    <t>Omnia, Inc. Test Plan</t>
  </si>
  <si>
    <t>0dn=</t>
  </si>
  <si>
    <t>st:EFT</t>
  </si>
  <si>
    <t>v12ach=</t>
  </si>
  <si>
    <t>URL</t>
  </si>
  <si>
    <t>Main Floor</t>
  </si>
  <si>
    <t>Title (not exported)</t>
  </si>
  <si>
    <t>Disaster Relief Yes</t>
  </si>
  <si>
    <t>Disaster Relief No</t>
  </si>
  <si>
    <t>Sponsor Business Code</t>
  </si>
  <si>
    <t>CUSIP # First Six</t>
  </si>
  <si>
    <t>99337-5052</t>
  </si>
  <si>
    <t>Contact Person Email</t>
  </si>
  <si>
    <t>Alternate Phone Number</t>
  </si>
  <si>
    <t>Alternate Phone Number Extension</t>
  </si>
  <si>
    <t>Amended Filing Yes</t>
  </si>
  <si>
    <t>Plan Admin Country DISABLED</t>
  </si>
  <si>
    <t>Plan Year Begin Change No</t>
  </si>
  <si>
    <t>Plan Year Begin Change Date</t>
  </si>
  <si>
    <t>5500 EIN &amp; PN Match Yes</t>
  </si>
  <si>
    <t>Plan Effective Date</t>
  </si>
  <si>
    <t>Newly Covered Plan No</t>
  </si>
  <si>
    <t>Newly Covered Plan Yes</t>
  </si>
  <si>
    <t>PBGC Coverage Date</t>
  </si>
  <si>
    <t>Participant Count Date</t>
  </si>
  <si>
    <t>VRP Exemptions None</t>
  </si>
  <si>
    <t xml:space="preserve"> VRP Exemption
New Plan</t>
  </si>
  <si>
    <t xml:space="preserve">  VRP Exemption
No Vested Participants</t>
  </si>
  <si>
    <t xml:space="preserve"> VRP Exemption
Standard Termination</t>
  </si>
  <si>
    <t xml:space="preserve">  VRP Exemption
412(e)(3) Plan</t>
  </si>
  <si>
    <t xml:space="preserve"> VRP Exemption Standard Termination with Final Distribution During Year</t>
  </si>
  <si>
    <t xml:space="preserve"> VRP Exemption Standard Termination with Proposed Termination Date in Prior Year Proposed termination date: </t>
  </si>
  <si>
    <t>VRP Small Employer Cap No</t>
  </si>
  <si>
    <t>VRP Small Employer Cap Yes</t>
  </si>
  <si>
    <t>Premium Funding Target Method Standard</t>
  </si>
  <si>
    <t>Premium Funding Target Method Alternative</t>
  </si>
  <si>
    <t xml:space="preserve">Premium Funding Target Method NA, CSEC </t>
  </si>
  <si>
    <t>1st Segment %</t>
  </si>
  <si>
    <t>2nd Segment %</t>
  </si>
  <si>
    <t>3rd Segment %</t>
  </si>
  <si>
    <t>Yield Curve</t>
  </si>
  <si>
    <t>CSEC Plan Rate</t>
  </si>
  <si>
    <t>UVB Valuation Date</t>
  </si>
  <si>
    <t>Estimate Yes</t>
  </si>
  <si>
    <t>Active Premium Funding Target</t>
  </si>
  <si>
    <t>Terminated Premium Funding Target</t>
  </si>
  <si>
    <t>Retired &amp; Beneficiary Premium Funding Target</t>
  </si>
  <si>
    <t>Total Premium Funding Target</t>
  </si>
  <si>
    <t>Market Value of Assets</t>
  </si>
  <si>
    <t xml:space="preserve">Unfunded Vested Benefits </t>
  </si>
  <si>
    <t>Uncapped Variable-Rate Premium</t>
  </si>
  <si>
    <t>MAP-21 Cap</t>
  </si>
  <si>
    <t>Small Employer Cap</t>
  </si>
  <si>
    <t>Maximum Variable-Rate premium</t>
  </si>
  <si>
    <t>Variable-Rate Premium</t>
  </si>
  <si>
    <t xml:space="preserve"> Premium Proration Months</t>
  </si>
  <si>
    <t>Total Premium Before Reflecting Proration</t>
  </si>
  <si>
    <t>Total Premium Single Employer</t>
  </si>
  <si>
    <t xml:space="preserve">Payments Made Previously </t>
  </si>
  <si>
    <t>Credit From Prior Years</t>
  </si>
  <si>
    <t xml:space="preserve"> Total Credits</t>
  </si>
  <si>
    <t>Net Amount Due</t>
  </si>
  <si>
    <t>Apply to Next Year</t>
  </si>
  <si>
    <t>Refund Check</t>
  </si>
  <si>
    <t>ACH Refund</t>
  </si>
  <si>
    <t>Final Filing Date of Event</t>
  </si>
  <si>
    <t>Distribution Pursuant to Termination</t>
  </si>
  <si>
    <t>Cessation of Covered Status</t>
  </si>
  <si>
    <t>Enter Explanation</t>
  </si>
  <si>
    <t>Certifying Admin Name</t>
  </si>
  <si>
    <t>Admin Email</t>
  </si>
  <si>
    <t>Additional Contact Name</t>
  </si>
  <si>
    <t>Additional Contact Email</t>
  </si>
  <si>
    <t>Additional Contact Phone</t>
  </si>
  <si>
    <t>Additional Contact Phone Ext</t>
  </si>
  <si>
    <t>Explanation of Not Matching 5500 EIN &amp; PN</t>
  </si>
  <si>
    <t>Alternative Premium Election</t>
  </si>
  <si>
    <t>Alternative Premium Revocation</t>
  </si>
  <si>
    <t>Total Premium Multiemployer</t>
  </si>
  <si>
    <t>Transfer 1 Reason:
Merger</t>
  </si>
  <si>
    <t>Transfer 1 Reason:
Consolidation</t>
  </si>
  <si>
    <t>Transfer 1 Reason:
Spinoff</t>
  </si>
  <si>
    <t>Transfer 1 Reason: Other</t>
  </si>
  <si>
    <t>Transfer 1
de minimis Yes</t>
  </si>
  <si>
    <t>Transfer 1
de minimis No</t>
  </si>
  <si>
    <t>Transfer 2 Reason:
Merger</t>
  </si>
  <si>
    <t>Transfer 2 Reason:
Consolidation</t>
  </si>
  <si>
    <t>Transfer 2 Reason:
Spinoff</t>
  </si>
  <si>
    <t xml:space="preserve">
Transfer 2 Reason: Other</t>
  </si>
  <si>
    <t>Transfer 2 
de minimis Yes</t>
  </si>
  <si>
    <t>Transfer 2
de minimis No</t>
  </si>
  <si>
    <t>Transfer 2 
transfer small plan Yes</t>
  </si>
  <si>
    <t>Transfer OutReason:
Merger</t>
  </si>
  <si>
    <t>Transfer Out Reason:
Consolidation</t>
  </si>
  <si>
    <t>Transfer Out Reason:
Spinoff</t>
  </si>
  <si>
    <t>Transfer Out Reason:  Other</t>
  </si>
  <si>
    <t>Transfer Out Reason:
de minimis Yes</t>
  </si>
  <si>
    <t>Transfer Out Reason:
de minimis No</t>
  </si>
  <si>
    <t>Omnia, Inc. Test Plan 2</t>
  </si>
  <si>
    <t>Rem Schmelzer</t>
  </si>
  <si>
    <t>Rem@PensionResource.website</t>
  </si>
  <si>
    <t>2023-01-02</t>
  </si>
  <si>
    <t>PBGC</t>
  </si>
  <si>
    <t>Form</t>
  </si>
  <si>
    <t>Premium Year Beginning</t>
  </si>
  <si>
    <t>Premium Year Ending</t>
  </si>
  <si>
    <t>Actices</t>
  </si>
  <si>
    <t>Terms</t>
  </si>
  <si>
    <t>Retirees</t>
  </si>
  <si>
    <t>Flat Premium</t>
  </si>
  <si>
    <t>Newly Covered</t>
  </si>
  <si>
    <t>No Vested</t>
  </si>
  <si>
    <t>Small Cap</t>
  </si>
  <si>
    <t>Standard Method</t>
  </si>
  <si>
    <t>Alternative Method</t>
  </si>
  <si>
    <t>1st Segment</t>
  </si>
  <si>
    <t>2nd Segment</t>
  </si>
  <si>
    <t>3rd Segment</t>
  </si>
  <si>
    <t>UVB Date</t>
  </si>
  <si>
    <t>Active Funding Target</t>
  </si>
  <si>
    <t>Terminated Funding Target</t>
  </si>
  <si>
    <t>Retired Funding Target</t>
  </si>
  <si>
    <t>Total Funding Target</t>
  </si>
  <si>
    <t>Assets</t>
  </si>
  <si>
    <t>Unfunded Vested Benefits</t>
  </si>
  <si>
    <t xml:space="preserve">Maximum variable-rate </t>
  </si>
  <si>
    <t>Total Premium</t>
  </si>
  <si>
    <t>LSOfferedParticipantsNotInPay</t>
  </si>
  <si>
    <t>LSOfferedParticipantsInPay</t>
  </si>
  <si>
    <t>:LSElectedParticipantsNotInPay</t>
  </si>
  <si>
    <t>LSElectedParticipantsInPay</t>
  </si>
  <si>
    <t>AnnuityInPayCount</t>
  </si>
  <si>
    <t>AnnuityNotInPayCount</t>
  </si>
  <si>
    <t>OriginalPYC</t>
  </si>
  <si>
    <t>OriginalPYE</t>
  </si>
  <si>
    <t>OriginalEIN</t>
  </si>
  <si>
    <t>OriginalPN</t>
  </si>
  <si>
    <t>AmendedLessPremExplanation</t>
  </si>
  <si>
    <t>IRSDisasterReliefNumber</t>
  </si>
  <si>
    <t>IsPlanAdminAddrSame No</t>
  </si>
  <si>
    <t xml:space="preserve"> IsPlanAdminAddrSame Yes</t>
  </si>
  <si>
    <t>DisasterRelPerson Name</t>
  </si>
  <si>
    <t>DisasterRelPerson Role</t>
  </si>
  <si>
    <t xml:space="preserve"> Address1</t>
  </si>
  <si>
    <t>DisasterRelPerson Address 2</t>
  </si>
  <si>
    <t>DisasterRelPerson City</t>
  </si>
  <si>
    <t>DisasterRelPerson State</t>
  </si>
  <si>
    <t>DisasterRelPerson Zip</t>
  </si>
  <si>
    <t>Maxium Variable Premium</t>
  </si>
  <si>
    <t>Premium Year Beginning Day</t>
  </si>
  <si>
    <t>Premium Year Beginning Month</t>
  </si>
  <si>
    <t>Premium Year Beginning Year</t>
  </si>
  <si>
    <t>Premium Year Ending Month</t>
  </si>
  <si>
    <t>Premium Year Ending Day</t>
  </si>
  <si>
    <t xml:space="preserve">Premium Year Ending Year </t>
  </si>
  <si>
    <t>Plan Effective Date Month</t>
  </si>
  <si>
    <t>Plan Effective Date Day</t>
  </si>
  <si>
    <t>Plan Effective Date Year</t>
  </si>
  <si>
    <t>Participant Count Date Month</t>
  </si>
  <si>
    <t>Participant Count Date Day</t>
  </si>
  <si>
    <t>Participant Count Date Year</t>
  </si>
  <si>
    <t>Actives</t>
  </si>
  <si>
    <t>1st Segment Rate</t>
  </si>
  <si>
    <t>2nd Segment Rate</t>
  </si>
  <si>
    <t>3rd Segment Rate</t>
  </si>
  <si>
    <t xml:space="preserve"> </t>
  </si>
  <si>
    <t xml:space="preserve">  </t>
  </si>
  <si>
    <t>UVB Date Month</t>
  </si>
  <si>
    <t>UVB Date Day</t>
  </si>
  <si>
    <t>UVB Date Year</t>
  </si>
  <si>
    <t xml:space="preserve">Maximum Variable-Rate </t>
  </si>
  <si>
    <t>EIN</t>
  </si>
  <si>
    <t>Plan Administrator Email</t>
  </si>
  <si>
    <t>Plan Contact Email</t>
  </si>
  <si>
    <t>Devin_J_S@Hotmail.com</t>
  </si>
  <si>
    <t>2023</t>
  </si>
  <si>
    <t>96</t>
  </si>
  <si>
    <t xml:space="preserve"> f:NonExempt &gt; f:GeneralRule </t>
  </si>
  <si>
    <t>Test_1_2025</t>
  </si>
  <si>
    <t>Test_2_2025</t>
  </si>
  <si>
    <t>TEST PLAN</t>
  </si>
  <si>
    <t>2025-01-01</t>
  </si>
  <si>
    <t>2025-12-31</t>
  </si>
  <si>
    <t>2140 Test Lane.</t>
  </si>
  <si>
    <t>12345</t>
  </si>
  <si>
    <t>8511986557</t>
  </si>
  <si>
    <t>johndoe@testplan.com</t>
  </si>
  <si>
    <t>1962-01-01</t>
  </si>
  <si>
    <t>232</t>
  </si>
  <si>
    <t>1434</t>
  </si>
  <si>
    <t>526107</t>
  </si>
  <si>
    <t>333410</t>
  </si>
  <si>
    <t>2024-12-31</t>
  </si>
  <si>
    <t>2025-09-01</t>
  </si>
  <si>
    <t>f:CessationOtherReason</t>
  </si>
  <si>
    <t>iv13f=</t>
  </si>
  <si>
    <t>iv13h=</t>
  </si>
  <si>
    <t>f:CessationSubstantialOwners</t>
  </si>
  <si>
    <t>Cessation Substantial Owners</t>
  </si>
  <si>
    <t>Cessation Other Reason</t>
  </si>
  <si>
    <t>Testing the new functionality via My PAA</t>
  </si>
  <si>
    <t>2024-11-01T14:03:44</t>
  </si>
  <si>
    <t>425 TEST CT</t>
  </si>
  <si>
    <t>2022-01-01</t>
  </si>
  <si>
    <t>5</t>
  </si>
  <si>
    <t>655</t>
  </si>
  <si>
    <t>125</t>
  </si>
  <si>
    <t>3585</t>
  </si>
  <si>
    <t>530</t>
  </si>
  <si>
    <t>442299</t>
  </si>
  <si>
    <t>2025-10-01</t>
  </si>
  <si>
    <t>2024-11-01T14:09:47</t>
  </si>
  <si>
    <t>Test_7_2019_ME</t>
  </si>
  <si>
    <t>779999999</t>
  </si>
  <si>
    <t>444</t>
  </si>
  <si>
    <t>PlanAdoptionDate</t>
  </si>
  <si>
    <t>PlanCoverageDate</t>
  </si>
  <si>
    <t>ContinuationPlan</t>
  </si>
  <si>
    <t>1080</t>
  </si>
  <si>
    <t>FinalFilingEventDate</t>
  </si>
  <si>
    <t>34</t>
  </si>
  <si>
    <t>Sponsor EIN</t>
  </si>
  <si>
    <t>Sponsor Address</t>
  </si>
  <si>
    <t>Sponsor City</t>
  </si>
  <si>
    <t xml:space="preserve">Sponsor State </t>
  </si>
  <si>
    <t>Sponsor Zip</t>
  </si>
  <si>
    <t>Administrator Name</t>
  </si>
  <si>
    <t>1/1/2020</t>
  </si>
  <si>
    <t>Test Plan 1</t>
  </si>
  <si>
    <t>Test Plan 2</t>
  </si>
  <si>
    <t>Test Employer</t>
  </si>
  <si>
    <t>123 E. Washington</t>
  </si>
  <si>
    <t>No Where</t>
  </si>
  <si>
    <t>ID</t>
  </si>
  <si>
    <t>Same</t>
  </si>
  <si>
    <t>BOY Participant Count</t>
  </si>
  <si>
    <t>EOY Participant Count</t>
  </si>
  <si>
    <t>BOY Active Count</t>
  </si>
  <si>
    <t>EOY Active Count</t>
  </si>
  <si>
    <t>Terminated Less than 100% vested</t>
  </si>
  <si>
    <t>Year Beginning</t>
  </si>
  <si>
    <t>Year Ending</t>
  </si>
  <si>
    <t>BOY Assets</t>
  </si>
  <si>
    <t>EOY Assets</t>
  </si>
  <si>
    <t>BOY Net Assets</t>
  </si>
  <si>
    <t>EOY Net Assets</t>
  </si>
  <si>
    <t>Employer Contributions</t>
  </si>
  <si>
    <t>Participant Contributions</t>
  </si>
  <si>
    <t>Other Contributions</t>
  </si>
  <si>
    <t>Plan Character Code #1</t>
  </si>
  <si>
    <t>Plan Character Code #2</t>
  </si>
  <si>
    <t>Plan Character Code #3</t>
  </si>
  <si>
    <t>Plan Character Code #4</t>
  </si>
  <si>
    <t>Plan Character Code #5</t>
  </si>
  <si>
    <t>Plan Character Code #6</t>
  </si>
  <si>
    <t>1C</t>
  </si>
  <si>
    <t>1I</t>
  </si>
  <si>
    <t>2E</t>
  </si>
  <si>
    <t>2G</t>
  </si>
  <si>
    <t>2J</t>
  </si>
  <si>
    <t>2R</t>
  </si>
  <si>
    <t>2S</t>
  </si>
  <si>
    <t>3B</t>
  </si>
  <si>
    <t>Plan Character Code #7</t>
  </si>
  <si>
    <t>Plan Character Code #8</t>
  </si>
  <si>
    <t>Participant Loans</t>
  </si>
  <si>
    <t>N</t>
  </si>
  <si>
    <t>Loan Amounts</t>
  </si>
  <si>
    <t>DB Plan with Funding Requirements</t>
  </si>
  <si>
    <t>Y</t>
  </si>
  <si>
    <t>Unpaid MRC</t>
  </si>
  <si>
    <t>DC Funding Required</t>
  </si>
  <si>
    <t>Pre-Approved Letter Date</t>
  </si>
  <si>
    <t>1/1/2017</t>
  </si>
  <si>
    <t>Pre-Approved Letter Serial Number</t>
  </si>
  <si>
    <t>A123456</t>
  </si>
  <si>
    <t xml:space="preserve">EOY Liabilities	</t>
  </si>
  <si>
    <t>BOY Liabilities</t>
  </si>
  <si>
    <t>Sponsor Phone</t>
  </si>
  <si>
    <t>Test Plan 3</t>
  </si>
  <si>
    <t>Test Plan 4</t>
  </si>
  <si>
    <t>999</t>
  </si>
  <si>
    <t>006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</si>
</sst>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u/>
      <sz val="11"/>
      <color theme="10"/>
      <name val="Calibri"/>
      <family val="2"/>
      <scheme val="minor"/>
    </font>
    <font>
      <sz val="9"/>
      <color indexed="81"/>
      <name val="Tahoma"/>
      <family val="2"/>
    </font>
    <font>
      <sz val="8"/>
      <name val="Calibri"/>
      <family val="2"/>
      <scheme val="minor"/>
    </font>
    <font>
      <b/>
      <sz val="11"/>
      <color theme="0"/>
      <name val="Calibri"/>
      <family val="2"/>
      <scheme val="minor"/>
    </font>
    <font>
      <b/>
      <sz val="9"/>
      <color indexed="81"/>
      <name val="Tahoma"/>
      <family val="2"/>
    </font>
    <font>
      <sz val="10"/>
      <color rgb="FF000000"/>
      <name val="Courier New"/>
      <family val="3"/>
    </font>
  </fonts>
  <fills count="5">
    <fill>
      <patternFill patternType="none"/>
    </fill>
    <fill>
      <patternFill patternType="gray125"/>
    </fill>
    <fill>
      <patternFill patternType="solid">
        <fgColor rgb="FFFFFF00"/>
        <bgColor indexed="64"/>
      </patternFill>
    </fill>
    <fill>
      <patternFill patternType="solid">
        <fgColor theme="4" tint="-0.499984740745262"/>
        <bgColor theme="4" tint="-0.499984740745262"/>
      </patternFill>
    </fill>
    <fill>
      <patternFill patternType="solid">
        <fgColor theme="0" tint="-0.14999847407452621"/>
        <bgColor theme="0" tint="-0.14999847407452621"/>
      </patternFill>
    </fill>
  </fills>
  <borders count="11">
    <border>
      <left/>
      <right/>
      <top/>
      <bottom/>
      <diagonal/>
    </border>
    <border>
      <left/>
      <right/>
      <top style="thick">
        <color theme="4" tint="-0.499984740745262"/>
      </top>
      <bottom style="thin">
        <color theme="0"/>
      </bottom>
      <diagonal/>
    </border>
    <border>
      <left/>
      <right/>
      <top style="thin">
        <color theme="0"/>
      </top>
      <bottom style="thin">
        <color theme="0"/>
      </bottom>
      <diagonal/>
    </border>
    <border>
      <left/>
      <right/>
      <top style="thin">
        <color theme="0"/>
      </top>
      <bottom style="medium">
        <color theme="1"/>
      </bottom>
      <diagonal/>
    </border>
    <border>
      <left style="thin">
        <color theme="0"/>
      </left>
      <right/>
      <top/>
      <bottom/>
      <diagonal/>
    </border>
    <border>
      <left style="thin">
        <color theme="0"/>
      </left>
      <right style="thin">
        <color theme="0"/>
      </right>
      <top/>
      <bottom/>
      <diagonal/>
    </border>
    <border>
      <left style="thick">
        <color theme="0"/>
      </left>
      <right style="thin">
        <color theme="0"/>
      </right>
      <top style="thick">
        <color theme="4" tint="-0.499984740745262"/>
      </top>
      <bottom style="medium">
        <color theme="1"/>
      </bottom>
      <diagonal/>
    </border>
    <border>
      <left style="thin">
        <color theme="0"/>
      </left>
      <right style="thin">
        <color theme="0"/>
      </right>
      <top style="thick">
        <color theme="4" tint="-0.499984740745262"/>
      </top>
      <bottom style="medium">
        <color theme="1"/>
      </bottom>
      <diagonal/>
    </border>
    <border>
      <left style="thin">
        <color theme="0"/>
      </left>
      <right style="thick">
        <color theme="0"/>
      </right>
      <top style="thick">
        <color theme="4" tint="-0.499984740745262"/>
      </top>
      <bottom style="medium">
        <color theme="1"/>
      </bottom>
      <diagonal/>
    </border>
    <border>
      <left/>
      <right style="thin">
        <color theme="0"/>
      </right>
      <top style="thick">
        <color theme="4" tint="-0.499984740745262"/>
      </top>
      <bottom style="medium">
        <color theme="1"/>
      </bottom>
      <diagonal/>
    </border>
    <border>
      <left style="thin">
        <color theme="0"/>
      </left>
      <right/>
      <top style="thick">
        <color theme="4" tint="-0.499984740745262"/>
      </top>
      <bottom style="medium">
        <color theme="1"/>
      </bottom>
      <diagonal/>
    </border>
  </borders>
  <cellStyleXfs count="2">
    <xf numFmtId="0" fontId="0" fillId="0" borderId="0"/>
    <xf numFmtId="0" fontId="2" fillId="0" borderId="0" applyNumberFormat="0" applyFill="0" applyBorder="0" applyAlignment="0" applyProtection="0"/>
  </cellStyleXfs>
  <cellXfs count="46">
    <xf numFmtId="0" fontId="0" fillId="0" borderId="0" xfId="0"/>
    <xf numFmtId="0" fontId="1" fillId="0" borderId="0" xfId="0" applyFont="1" applyAlignment="1">
      <alignment horizontal="center"/>
    </xf>
    <xf numFmtId="0" fontId="2" fillId="0" borderId="0" xfId="1"/>
    <xf numFmtId="0" fontId="2" fillId="0" borderId="0" xfId="1" applyAlignment="1">
      <alignment horizontal="left"/>
    </xf>
    <xf numFmtId="49" fontId="0" fillId="0" borderId="0" xfId="0" applyNumberFormat="1"/>
    <xf numFmtId="49" fontId="0" fillId="0" borderId="0" xfId="0" applyNumberFormat="1" applyAlignment="1">
      <alignment wrapText="1"/>
    </xf>
    <xf numFmtId="49" fontId="0" fillId="2" borderId="0" xfId="0" applyNumberFormat="1" applyFill="1"/>
    <xf numFmtId="0" fontId="0" fillId="0" borderId="0" xfId="0" applyAlignment="1">
      <alignment vertical="top" wrapText="1"/>
    </xf>
    <xf numFmtId="0" fontId="0" fillId="0" borderId="0" xfId="0" applyAlignment="1">
      <alignment vertical="top"/>
    </xf>
    <xf numFmtId="49" fontId="0" fillId="0" borderId="0" xfId="0" applyNumberFormat="1" applyAlignment="1">
      <alignment vertical="top"/>
    </xf>
    <xf numFmtId="0" fontId="0" fillId="4" borderId="0" xfId="0" applyFill="1" applyAlignment="1">
      <alignment horizontal="left" vertical="top" wrapText="1"/>
    </xf>
    <xf numFmtId="49" fontId="0" fillId="0" borderId="0" xfId="0" applyNumberFormat="1" applyAlignment="1">
      <alignment horizontal="left" vertical="top"/>
    </xf>
    <xf numFmtId="0" fontId="0" fillId="0" borderId="0" xfId="0" applyAlignment="1">
      <alignment horizontal="left" vertical="top" wrapText="1"/>
    </xf>
    <xf numFmtId="0" fontId="0" fillId="0" borderId="0" xfId="0" applyAlignment="1">
      <alignment horizontal="left" vertical="top"/>
    </xf>
    <xf numFmtId="49" fontId="0" fillId="0" borderId="0" xfId="0" applyNumberFormat="1" applyAlignment="1">
      <alignment horizontal="center" wrapText="1"/>
    </xf>
    <xf numFmtId="14" fontId="0" fillId="0" borderId="0" xfId="0" applyNumberFormat="1" applyAlignment="1">
      <alignment horizontal="left" vertical="top" wrapText="1"/>
    </xf>
    <xf numFmtId="14" fontId="0" fillId="0" borderId="0" xfId="0" applyNumberFormat="1" applyAlignment="1">
      <alignment horizontal="left" vertical="top"/>
    </xf>
    <xf numFmtId="0" fontId="5" fillId="3" borderId="1" xfId="0" applyFont="1" applyFill="1" applyBorder="1" applyAlignment="1">
      <alignment horizontal="right" wrapText="1"/>
    </xf>
    <xf numFmtId="0" fontId="5" fillId="3" borderId="2" xfId="0" applyFont="1" applyFill="1" applyBorder="1" applyAlignment="1">
      <alignment horizontal="right" wrapText="1"/>
    </xf>
    <xf numFmtId="0" fontId="5" fillId="3" borderId="3" xfId="0" applyFont="1" applyFill="1" applyBorder="1" applyAlignment="1">
      <alignment horizontal="right" wrapText="1"/>
    </xf>
    <xf numFmtId="0" fontId="0" fillId="4" borderId="4" xfId="0" applyFill="1" applyBorder="1" applyAlignment="1">
      <alignment horizontal="left" vertical="top" wrapText="1"/>
    </xf>
    <xf numFmtId="0" fontId="0" fillId="4" borderId="5" xfId="0" applyFill="1" applyBorder="1" applyAlignment="1">
      <alignment horizontal="left" vertical="top" wrapText="1"/>
    </xf>
    <xf numFmtId="0" fontId="0" fillId="4" borderId="5" xfId="0" applyFill="1" applyBorder="1" applyAlignment="1">
      <alignment horizontal="left" vertical="top"/>
    </xf>
    <xf numFmtId="14" fontId="0" fillId="4" borderId="5" xfId="0" applyNumberFormat="1" applyFill="1" applyBorder="1" applyAlignment="1">
      <alignment horizontal="left" vertical="top" wrapText="1"/>
    </xf>
    <xf numFmtId="0" fontId="5" fillId="3" borderId="6" xfId="0" applyFont="1" applyFill="1" applyBorder="1" applyAlignment="1">
      <alignment horizontal="center" wrapText="1"/>
    </xf>
    <xf numFmtId="0" fontId="5" fillId="3" borderId="7" xfId="0" applyFont="1" applyFill="1" applyBorder="1" applyAlignment="1">
      <alignment horizontal="center" wrapText="1"/>
    </xf>
    <xf numFmtId="0" fontId="5" fillId="3" borderId="8" xfId="0" applyFont="1" applyFill="1" applyBorder="1" applyAlignment="1">
      <alignment horizontal="center" wrapText="1"/>
    </xf>
    <xf numFmtId="0" fontId="5" fillId="3" borderId="9" xfId="0" applyFont="1" applyFill="1" applyBorder="1" applyAlignment="1">
      <alignment horizontal="center" wrapText="1"/>
    </xf>
    <xf numFmtId="49" fontId="5" fillId="3" borderId="7" xfId="0" applyNumberFormat="1" applyFont="1" applyFill="1" applyBorder="1" applyAlignment="1">
      <alignment horizontal="center" wrapText="1"/>
    </xf>
    <xf numFmtId="0" fontId="5" fillId="3" borderId="10" xfId="0" applyFont="1" applyFill="1" applyBorder="1" applyAlignment="1">
      <alignment horizontal="center" wrapText="1"/>
    </xf>
    <xf numFmtId="0" fontId="5" fillId="3" borderId="1" xfId="0" applyFont="1" applyFill="1" applyBorder="1" applyAlignment="1">
      <alignment horizontal="center" wrapText="1"/>
    </xf>
    <xf numFmtId="49" fontId="0" fillId="0" borderId="0" xfId="0" applyNumberFormat="1" applyAlignment="1">
      <alignment horizontal="left" vertical="top" wrapText="1"/>
    </xf>
    <xf numFmtId="49" fontId="0" fillId="4" borderId="5" xfId="0" applyNumberFormat="1" applyFill="1" applyBorder="1" applyAlignment="1">
      <alignment horizontal="left" vertical="top" wrapText="1"/>
    </xf>
    <xf numFmtId="0" fontId="0" fillId="0" borderId="0" xfId="0" applyAlignment="1">
      <alignment wrapText="1"/>
    </xf>
    <xf numFmtId="0" fontId="0" fillId="0" borderId="0" xfId="0" applyAlignment="1">
      <alignment horizontal="center" wrapText="1"/>
    </xf>
    <xf numFmtId="0" fontId="0" fillId="0" borderId="0" xfId="0" applyAlignment="1">
      <alignment horizontal="left" wrapText="1"/>
    </xf>
    <xf numFmtId="49" fontId="2" fillId="0" borderId="0" xfId="1" applyNumberFormat="1"/>
    <xf numFmtId="0" fontId="7" fillId="0" borderId="0" xfId="0" applyFont="1"/>
    <xf numFmtId="49" fontId="0" fillId="0" borderId="0" xfId="0" applyNumberFormat="1" applyAlignment="1">
      <alignment vertical="top" wrapText="1"/>
    </xf>
    <xf numFmtId="49" fontId="2" fillId="4" borderId="5" xfId="1" applyNumberFormat="1" applyFill="1" applyBorder="1" applyAlignment="1">
      <alignment horizontal="left" vertical="top" wrapText="1"/>
    </xf>
    <xf numFmtId="14" fontId="0" fillId="0" borderId="0" xfId="0" applyNumberFormat="1"/>
    <xf numFmtId="14" fontId="5" fillId="3" borderId="7" xfId="0" applyNumberFormat="1" applyFont="1" applyFill="1" applyBorder="1" applyAlignment="1">
      <alignment horizontal="center" wrapText="1"/>
    </xf>
    <xf numFmtId="14" fontId="0" fillId="0" borderId="0" xfId="0" applyNumberFormat="1" applyAlignment="1">
      <alignment vertical="top" wrapText="1"/>
    </xf>
    <xf numFmtId="14" fontId="0" fillId="0" borderId="0" xfId="0" applyNumberFormat="1" applyAlignment="1">
      <alignment vertical="top"/>
    </xf>
    <xf numFmtId="0" fontId="5" fillId="3" borderId="7" xfId="0" applyFont="1" applyFill="1" applyBorder="1" applyAlignment="1">
      <alignment horizontal="center" wrapText="1"/>
    </xf>
    <xf numFmtId="0" fontId="1" fillId="0" borderId="0" xfId="0" applyFont="1" applyAlignment="1">
      <alignment horizontal="center"/>
    </xf>
  </cellXfs>
  <cellStyles count="2">
    <cellStyle name="Hyperlink" xfId="1" builtinId="8"/>
    <cellStyle name="Normal" xfId="0" builtinId="0"/>
  </cellStyles>
  <dxfs count="48">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alignment horizontal="general" vertical="bottom" textRotation="0" wrapText="0" indent="0" justifyLastLine="0" shrinkToFit="0" readingOrder="0"/>
    </dxf>
    <dxf>
      <alignment horizontal="left"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88900</xdr:colOff>
      <xdr:row>8</xdr:row>
      <xdr:rowOff>45438</xdr:rowOff>
    </xdr:from>
    <xdr:to>
      <xdr:col>4</xdr:col>
      <xdr:colOff>3249789</xdr:colOff>
      <xdr:row>21</xdr:row>
      <xdr:rowOff>38382</xdr:rowOff>
    </xdr:to>
    <xdr:sp macro="" textlink="">
      <xdr:nvSpPr>
        <xdr:cNvPr id="2" name="TextBox 1">
          <a:extLst>
            <a:ext uri="{FF2B5EF4-FFF2-40B4-BE49-F238E27FC236}">
              <a16:creationId xmlns:a16="http://schemas.microsoft.com/office/drawing/2014/main" id="{0E85E2A9-D864-48AA-AF78-24696C0C4DCD}"/>
            </a:ext>
          </a:extLst>
        </xdr:cNvPr>
        <xdr:cNvSpPr txBox="1"/>
      </xdr:nvSpPr>
      <xdr:spPr>
        <a:xfrm>
          <a:off x="4824730" y="1691358"/>
          <a:ext cx="3160889" cy="23703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Integrate the above hyperlink formulas into your Excel tools to quickly prefill the inputs to generate the election forms from Pension Resource.</a:t>
          </a:r>
        </a:p>
        <a:p>
          <a:endParaRPr lang="en-US" sz="1100"/>
        </a:p>
        <a:p>
          <a:r>
            <a:rPr lang="en-US" sz="1100"/>
            <a:t>Because</a:t>
          </a:r>
          <a:r>
            <a:rPr lang="en-US" sz="1100" baseline="0"/>
            <a:t> Excel's HYPERLINK formula only supports URL with less than 256 characters, the above formulas will display a URL to copy and paste into your browser instead of being a hyperlink to click if too long.</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88900</xdr:colOff>
      <xdr:row>8</xdr:row>
      <xdr:rowOff>45438</xdr:rowOff>
    </xdr:from>
    <xdr:to>
      <xdr:col>4</xdr:col>
      <xdr:colOff>3249789</xdr:colOff>
      <xdr:row>21</xdr:row>
      <xdr:rowOff>38382</xdr:rowOff>
    </xdr:to>
    <xdr:sp macro="" textlink="">
      <xdr:nvSpPr>
        <xdr:cNvPr id="2" name="TextBox 1">
          <a:extLst>
            <a:ext uri="{FF2B5EF4-FFF2-40B4-BE49-F238E27FC236}">
              <a16:creationId xmlns:a16="http://schemas.microsoft.com/office/drawing/2014/main" id="{7A81026C-B360-4B6F-8159-6E7FF757076A}"/>
            </a:ext>
          </a:extLst>
        </xdr:cNvPr>
        <xdr:cNvSpPr txBox="1"/>
      </xdr:nvSpPr>
      <xdr:spPr>
        <a:xfrm>
          <a:off x="4489450" y="1569438"/>
          <a:ext cx="2979914" cy="24694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Integrate the above hyperlink formulas into your Excel tools to quickly prefill the inputs to generate the election forms from Pension Resource.</a:t>
          </a:r>
        </a:p>
        <a:p>
          <a:endParaRPr lang="en-US" sz="1100"/>
        </a:p>
        <a:p>
          <a:r>
            <a:rPr lang="en-US" sz="1100"/>
            <a:t>Because</a:t>
          </a:r>
          <a:r>
            <a:rPr lang="en-US" sz="1100" baseline="0"/>
            <a:t> Excel's HYPERLINK formula only supports URL with less than 256 characters, the above formulas will display a URL to copy and paste into your browser instead of being a hyperlink to click if too long.</a:t>
          </a:r>
        </a:p>
      </xdr:txBody>
    </xdr:sp>
    <xdr:clientData/>
  </xdr:twoCellAnchor>
</xdr:wsDr>
</file>

<file path=xl/persons/person.xml><?xml version="1.0" encoding="utf-8"?>
<personList xmlns="http://schemas.microsoft.com/office/spreadsheetml/2018/threadedcomments" xmlns:x="http://schemas.openxmlformats.org/spreadsheetml/2006/main">
  <person displayName="Devin S" id="{ABA9F188-C535-41EC-88E9-E07779C7C8F8}" userId="2bc6cc580def7837" providerId="Windows Liv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48F9E34-8758-4292-920B-09830D5AE753}" name="Table2" displayName="Table2" ref="A1:AU12" totalsRowShown="0" headerRowDxfId="47">
  <autoFilter ref="A1:AU12" xr:uid="{B48F9E34-8758-4292-920B-09830D5AE753}"/>
  <tableColumns count="47">
    <tableColumn id="1" xr3:uid="{BABBF68E-9E03-437A-B6B7-9031F744BC62}" name="URL" dataDxfId="46">
      <calculatedColumnFormula>_xlfn.TEXTJOIN("&amp;",FALSE,"http://localhost/EAMain.php?content=EAMain.PlanForms.PBGCxml","i4c1e="&amp;B2,"i4c1p="&amp;C2,"i4b1b="&amp;H2&amp;"-"&amp;F2&amp;"-"&amp;G2,"i4b1e="&amp;K2&amp;"-"&amp;I2&amp;"-"&amp;J2,"i4d="&amp;N2&amp;"-"&amp;L2&amp;"-"&amp;M2,"ii5a="&amp;Q2&amp;"-"&amp;O2&amp;"-"&amp;P2,"ii5b1="&amp;R2,"ii5b2a="&amp;S2,"ii5b2t="&amp;T2,"ii5b2r="&amp;U2,"ii5b2tot="&amp;V2,"ii5b3="&amp;W2,"iii7an="&amp;X2,"iii7av="&amp;Y2,"iii7by="&amp;Z2,"iii7c1s="&amp;AA2,"iii7c1a="&amp;AB2,"iii7c21="&amp;AC2,"iii7c22="&amp;AD2,"iii7c23="&amp;AE2,"iii7c3m="&amp;AI2&amp;"-"&amp;AG2&amp;"-"&amp;AH2,"iii7d1="&amp;AJ2,"iii7d2="&amp;AK2,"iii7d3="&amp;AL2,"iii7d4="&amp;AM2,"iii7e="&amp;AN2,"iii7f="&amp;AO2,"iii7g="&amp;AP2,"iii7h1="&amp;AQ2,"iii7h2="&amp;AR2,"iii7h3="&amp;AS2,"iii7i="&amp;AT2,"iv9="&amp;AU2,"i4es=X","i2h2="&amp;IFERROR(VLOOKUP(ValResultstoPBGCxml!B2,EmailContacts!A:D,2,FALSE),""),"viii20e="&amp;IFERROR(VLOOKUP(ValResultstoPBGCxml!B2,EmailContacts!A:D,3,FALSE),""),"viii21e="&amp;IFERROR(VLOOKUP(ValResultstoPBGCxml!B2,EmailContacts!A:D,4,FALSE),""))</calculatedColumnFormula>
    </tableColumn>
    <tableColumn id="2" xr3:uid="{D9D3E7B1-3B02-41CE-AED4-42920B453B36}" name="Employer EIN" dataDxfId="45"/>
    <tableColumn id="3" xr3:uid="{7C7FDA33-B24D-4957-9ADB-9310507D8882}" name="Plan Number" dataDxfId="44"/>
    <tableColumn id="4" xr3:uid="{808B888A-A267-4830-AC35-92A3F6D64832}" name=" " dataDxfId="43"/>
    <tableColumn id="5" xr3:uid="{AE8C6E5A-2608-47E7-98B0-3159E9E1E5AB}" name="Form" dataDxfId="42"/>
    <tableColumn id="6" xr3:uid="{42E1BC88-AA27-4987-98C5-A69424E503D2}" name="Premium Year Beginning Month" dataDxfId="41"/>
    <tableColumn id="7" xr3:uid="{76A83A6A-179D-4459-8878-490E81CB8CD0}" name="Premium Year Beginning Day" dataDxfId="40"/>
    <tableColumn id="8" xr3:uid="{F8D8D493-DF6D-4F28-BCBC-E910797942AC}" name="Premium Year Beginning Year" dataDxfId="39"/>
    <tableColumn id="9" xr3:uid="{E5835A5F-39F4-4916-813C-92F51622D6EF}" name="Premium Year Ending Month" dataDxfId="38"/>
    <tableColumn id="10" xr3:uid="{EA0F9A30-D97C-4A6B-8714-D9112463EB3A}" name="Premium Year Ending Day" dataDxfId="37"/>
    <tableColumn id="11" xr3:uid="{7E0C1C7B-1B81-4AE5-9AE3-3353F8D4E6AA}" name="Premium Year Ending Year " dataDxfId="36"/>
    <tableColumn id="12" xr3:uid="{494DD860-CF15-4BE9-AB9E-9EC3F41869F7}" name="Plan Effective Date Month" dataDxfId="35"/>
    <tableColumn id="13" xr3:uid="{B93E183A-3846-467E-9F6C-89E0BFD28C3E}" name="Plan Effective Date Day" dataDxfId="34"/>
    <tableColumn id="14" xr3:uid="{8E87828B-BF56-4DF2-9DF5-28B5E4AA457A}" name="Plan Effective Date Year" dataDxfId="33"/>
    <tableColumn id="15" xr3:uid="{1B2DBA29-3728-48F1-ABD0-36F448E1565E}" name="Participant Count Date Month" dataDxfId="32"/>
    <tableColumn id="16" xr3:uid="{A4C74890-2D3C-4505-8F4F-96C4AADAF0D7}" name="Participant Count Date Day" dataDxfId="31"/>
    <tableColumn id="17" xr3:uid="{22D7A229-8CB8-49EA-A293-29283EADA798}" name="Participant Count Date Year" dataDxfId="30"/>
    <tableColumn id="18" xr3:uid="{844B70A7-A089-40D7-903D-3A05408574F0}" name="Flat Rate" dataDxfId="29"/>
    <tableColumn id="19" xr3:uid="{0699BFB3-502B-4AE3-8B29-D7D4C24B4725}" name="Actives" dataDxfId="28"/>
    <tableColumn id="20" xr3:uid="{9035D747-962E-4124-A176-4B0B1E790054}" name="Terms" dataDxfId="27"/>
    <tableColumn id="21" xr3:uid="{B61288CA-7722-4FB1-B8F7-D2D065182B4C}" name="Retirees" dataDxfId="26"/>
    <tableColumn id="22" xr3:uid="{7F9BEB08-4449-4D25-9B8F-CAF5766C9DDD}" name="Total Count" dataDxfId="25"/>
    <tableColumn id="23" xr3:uid="{EB575A21-E247-4336-BABC-0274636E150F}" name="Flat Premium" dataDxfId="24"/>
    <tableColumn id="24" xr3:uid="{6BD2DA29-06BB-4652-A6DD-C3D1BD2FE9D7}" name="Newly Covered" dataDxfId="23"/>
    <tableColumn id="25" xr3:uid="{FAD4B3CE-68A3-401E-BA2A-790B83686CEB}" name="No Vested" dataDxfId="22"/>
    <tableColumn id="26" xr3:uid="{48A01552-07A8-4DDA-A160-712555146D7C}" name="Small Cap" dataDxfId="21"/>
    <tableColumn id="27" xr3:uid="{5474AAF7-EA63-4BAC-A20D-74734AF57E09}" name="Standard Method" dataDxfId="20"/>
    <tableColumn id="28" xr3:uid="{DEC136BF-897E-42E0-8E47-B8FF109AEECA}" name="Alternative Method" dataDxfId="19"/>
    <tableColumn id="29" xr3:uid="{42044093-DC26-4574-9946-E1EEF57EBC86}" name="1st Segment Rate" dataDxfId="18"/>
    <tableColumn id="30" xr3:uid="{2E250185-AE28-4AC8-90F8-5E4ECAC35629}" name="2nd Segment Rate" dataDxfId="17"/>
    <tableColumn id="31" xr3:uid="{F78BDCC0-66A0-4E60-B4AF-DDC14D0395E1}" name="3rd Segment Rate" dataDxfId="16"/>
    <tableColumn id="32" xr3:uid="{3CBE0D56-21CA-4565-B475-FB52D3C6B4F0}" name="  " dataDxfId="15"/>
    <tableColumn id="33" xr3:uid="{1F342578-7249-49A1-AD70-8EF2E7EEF3B1}" name="UVB Date Month" dataDxfId="14"/>
    <tableColumn id="34" xr3:uid="{DCA48473-F3F3-4CA6-B6B8-173FF8F2F4A2}" name="UVB Date Day" dataDxfId="13"/>
    <tableColumn id="35" xr3:uid="{761FD0F3-EB85-46D9-A321-4AFA0689F96D}" name="UVB Date Year" dataDxfId="12"/>
    <tableColumn id="36" xr3:uid="{DB3AE3C4-88A0-4F37-A546-8E67464057B9}" name="Active Funding Target" dataDxfId="11"/>
    <tableColumn id="37" xr3:uid="{86452FCE-2883-4FA5-94FB-6EE22F3200F7}" name="Terminated Funding Target" dataDxfId="10"/>
    <tableColumn id="38" xr3:uid="{F246B306-4D7F-420B-B0B6-49E2C66750C0}" name="Retired Funding Target" dataDxfId="9"/>
    <tableColumn id="39" xr3:uid="{5B6C83A2-AF22-4B3E-951C-70D97E9E0001}" name="Total Funding Target" dataDxfId="8"/>
    <tableColumn id="40" xr3:uid="{09AAD320-FB3E-4174-8481-ACAE9BB0BA1E}" name="Assets" dataDxfId="7"/>
    <tableColumn id="41" xr3:uid="{5BA14A0D-4DBC-42FB-A2C8-C37B23AB7DB6}" name="Unfunded Vested Benefits" dataDxfId="6"/>
    <tableColumn id="42" xr3:uid="{CF623B0A-710A-49FA-996B-9A54ED3CC9E6}" name="Maxium Variable Premium" dataDxfId="5"/>
    <tableColumn id="43" xr3:uid="{0D0B1529-107B-4D96-9EC9-A1922B9B17FB}" name="MAP-21 Cap" dataDxfId="4"/>
    <tableColumn id="44" xr3:uid="{E62B7845-9856-4860-AC9B-0FCEE629DCB9}" name="Small Employer Cap" dataDxfId="3"/>
    <tableColumn id="45" xr3:uid="{7B1697AC-F9C1-4C9B-84AE-6285BBE88046}" name="Maximum Variable-Rate " dataDxfId="2"/>
    <tableColumn id="46" xr3:uid="{511AC6B3-E85E-4720-80FC-56439E26E459}" name="Variable-Rate Premium" dataDxfId="1"/>
    <tableColumn id="47" xr3:uid="{CD13959B-CA0B-4B42-83D1-0AEB68CA9B51}" name="Total Premium"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B6C14F8-98AD-47B7-9AFC-F741225AC81A}" name="Table6" displayName="Table6" ref="A1:D3" totalsRowShown="0">
  <autoFilter ref="A1:D3" xr:uid="{DB6C14F8-98AD-47B7-9AFC-F741225AC81A}"/>
  <tableColumns count="4">
    <tableColumn id="1" xr3:uid="{C0B97363-796C-40CC-A066-0646EE113CF1}" name="EIN" dataCellStyle="Hyperlink"/>
    <tableColumn id="2" xr3:uid="{B3F3E3F2-EFC4-4362-A106-E1FBD7440F33}" name="Plan Contact Email"/>
    <tableColumn id="3" xr3:uid="{FEE59DA1-E061-4738-A70A-F367337885FC}" name="Plan Administrator Email"/>
    <tableColumn id="4" xr3:uid="{E444ABC9-35BB-4EA9-A5DE-0979A42BC72D}" name="Actuary Email"/>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G3" dT="2024-11-09T13:30:33.08" personId="{ABA9F188-C535-41EC-88E9-E07779C7C8F8}" id="{B37AE2AD-5614-49FF-A341-FF9A56867272}">
    <text>New for 2025+</text>
  </threadedComment>
  <threadedComment ref="DH3" dT="2024-11-09T13:30:41.05" personId="{ABA9F188-C535-41EC-88E9-E07779C7C8F8}" id="{6EB5114E-5162-463B-ACED-9A21043DDB17}">
    <text>New for 2025+</text>
  </threadedComment>
  <threadedComment ref="DI3" dT="2024-11-09T13:32:32.32" personId="{ABA9F188-C535-41EC-88E9-E07779C7C8F8}" id="{4C51C0A1-9548-492B-BA72-AC55EE4DBD09}">
    <text>The label on the form changed for years 2025 and later.</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table" Target="../tables/table1.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8" Type="http://schemas.openxmlformats.org/officeDocument/2006/relationships/hyperlink" Target="mailto:john.doe@doe.org" TargetMode="External"/><Relationship Id="rId13" Type="http://schemas.openxmlformats.org/officeDocument/2006/relationships/hyperlink" Target="mailto:ser@saras.com" TargetMode="External"/><Relationship Id="rId18" Type="http://schemas.openxmlformats.org/officeDocument/2006/relationships/hyperlink" Target="mailto:jdoe@test.com" TargetMode="External"/><Relationship Id="rId26" Type="http://schemas.openxmlformats.org/officeDocument/2006/relationships/printerSettings" Target="../printerSettings/printerSettings2.bin"/><Relationship Id="rId3" Type="http://schemas.openxmlformats.org/officeDocument/2006/relationships/hyperlink" Target="mailto:john@doe.COM" TargetMode="External"/><Relationship Id="rId21" Type="http://schemas.openxmlformats.org/officeDocument/2006/relationships/hyperlink" Target="mailto:test@plan.com" TargetMode="External"/><Relationship Id="rId7" Type="http://schemas.openxmlformats.org/officeDocument/2006/relationships/hyperlink" Target="mailto:john@doe.org" TargetMode="External"/><Relationship Id="rId12" Type="http://schemas.openxmlformats.org/officeDocument/2006/relationships/hyperlink" Target="mailto:BOGUS@PBGC.GOVXXX" TargetMode="External"/><Relationship Id="rId17" Type="http://schemas.openxmlformats.org/officeDocument/2006/relationships/hyperlink" Target="mailto:premiums@pbgc.gov" TargetMode="External"/><Relationship Id="rId25" Type="http://schemas.openxmlformats.org/officeDocument/2006/relationships/hyperlink" Target="mailto:test@plan.com" TargetMode="External"/><Relationship Id="rId2" Type="http://schemas.openxmlformats.org/officeDocument/2006/relationships/hyperlink" Target="mailto:john@doe.com" TargetMode="External"/><Relationship Id="rId16" Type="http://schemas.openxmlformats.org/officeDocument/2006/relationships/hyperlink" Target="mailto:JonDowA@pb.com" TargetMode="External"/><Relationship Id="rId20" Type="http://schemas.openxmlformats.org/officeDocument/2006/relationships/hyperlink" Target="mailto:jdoe@test.com" TargetMode="External"/><Relationship Id="rId29" Type="http://schemas.microsoft.com/office/2017/10/relationships/threadedComment" Target="../threadedComments/threadedComment1.xml"/><Relationship Id="rId1" Type="http://schemas.openxmlformats.org/officeDocument/2006/relationships/hyperlink" Target="mailto:mask@pbgc.gov" TargetMode="External"/><Relationship Id="rId6" Type="http://schemas.openxmlformats.org/officeDocument/2006/relationships/hyperlink" Target="mailto:hutchful.jd@pbgc.gov" TargetMode="External"/><Relationship Id="rId11" Type="http://schemas.openxmlformats.org/officeDocument/2006/relationships/hyperlink" Target="mailto:mask@pbgc.gov" TargetMode="External"/><Relationship Id="rId24" Type="http://schemas.openxmlformats.org/officeDocument/2006/relationships/hyperlink" Target="mailto:jdoe@test.com" TargetMode="External"/><Relationship Id="rId5" Type="http://schemas.openxmlformats.org/officeDocument/2006/relationships/hyperlink" Target="mailto:mask@pbgc.gov" TargetMode="External"/><Relationship Id="rId15" Type="http://schemas.openxmlformats.org/officeDocument/2006/relationships/hyperlink" Target="mailto:JonDowC@pb.com%3C" TargetMode="External"/><Relationship Id="rId23" Type="http://schemas.openxmlformats.org/officeDocument/2006/relationships/hyperlink" Target="mailto:Devin_j_s@hotmail.com" TargetMode="External"/><Relationship Id="rId28" Type="http://schemas.openxmlformats.org/officeDocument/2006/relationships/comments" Target="../comments3.xml"/><Relationship Id="rId10" Type="http://schemas.openxmlformats.org/officeDocument/2006/relationships/hyperlink" Target="mailto:test@plan.com" TargetMode="External"/><Relationship Id="rId19" Type="http://schemas.openxmlformats.org/officeDocument/2006/relationships/hyperlink" Target="mailto:test@plan.com" TargetMode="External"/><Relationship Id="rId4" Type="http://schemas.openxmlformats.org/officeDocument/2006/relationships/hyperlink" Target="mailto:plan@pbgc.gov" TargetMode="External"/><Relationship Id="rId9" Type="http://schemas.openxmlformats.org/officeDocument/2006/relationships/hyperlink" Target="mailto:jdoe@test.com" TargetMode="External"/><Relationship Id="rId14" Type="http://schemas.openxmlformats.org/officeDocument/2006/relationships/hyperlink" Target="mailto:BOGUS@PBGC.GOVXXX" TargetMode="External"/><Relationship Id="rId22" Type="http://schemas.openxmlformats.org/officeDocument/2006/relationships/hyperlink" Target="mailto:devin_j_s@hotmail.com" TargetMode="External"/><Relationship Id="rId27"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Email@company.com"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EACBE-B231-48B6-AABE-D375C2F88CD1}">
  <dimension ref="A1:AU41"/>
  <sheetViews>
    <sheetView topLeftCell="A2" workbookViewId="0">
      <selection activeCell="A4" sqref="A4"/>
    </sheetView>
  </sheetViews>
  <sheetFormatPr defaultRowHeight="15" x14ac:dyDescent="0.25"/>
  <cols>
    <col min="1" max="1" width="28.140625" customWidth="1"/>
    <col min="2" max="2" width="10" bestFit="1" customWidth="1"/>
    <col min="3" max="3" width="9.140625" style="4"/>
    <col min="22" max="22" width="6.85546875" customWidth="1"/>
    <col min="28" max="28" width="11.5703125" customWidth="1"/>
    <col min="36" max="38" width="14.28515625" bestFit="1" customWidth="1"/>
    <col min="39" max="39" width="13.140625" bestFit="1" customWidth="1"/>
    <col min="40" max="41" width="15.28515625" bestFit="1" customWidth="1"/>
    <col min="42" max="42" width="16.28515625" bestFit="1" customWidth="1"/>
    <col min="44" max="44" width="13.140625" bestFit="1" customWidth="1"/>
    <col min="45" max="45" width="12.42578125" bestFit="1" customWidth="1"/>
    <col min="46" max="46" width="13.28515625" bestFit="1" customWidth="1"/>
    <col min="47" max="47" width="10" customWidth="1"/>
  </cols>
  <sheetData>
    <row r="1" spans="1:47" ht="15.75" hidden="1" thickBot="1" x14ac:dyDescent="0.3">
      <c r="N1" s="4"/>
    </row>
    <row r="2" spans="1:47" s="14" customFormat="1" ht="31.5" customHeight="1" thickTop="1" thickBot="1" x14ac:dyDescent="0.3">
      <c r="A2" s="27" t="s">
        <v>643</v>
      </c>
      <c r="B2" s="28" t="s">
        <v>102</v>
      </c>
      <c r="C2" s="28" t="s">
        <v>3</v>
      </c>
      <c r="D2" s="25"/>
      <c r="E2" s="25" t="s">
        <v>742</v>
      </c>
      <c r="F2" s="44" t="s">
        <v>743</v>
      </c>
      <c r="G2" s="44"/>
      <c r="H2" s="44"/>
      <c r="I2" s="44" t="s">
        <v>744</v>
      </c>
      <c r="J2" s="44"/>
      <c r="K2" s="44"/>
      <c r="L2" s="44" t="s">
        <v>659</v>
      </c>
      <c r="M2" s="44"/>
      <c r="N2" s="44"/>
      <c r="O2" s="44" t="s">
        <v>663</v>
      </c>
      <c r="P2" s="44"/>
      <c r="Q2" s="44"/>
      <c r="R2" s="25" t="s">
        <v>110</v>
      </c>
      <c r="S2" s="25" t="s">
        <v>745</v>
      </c>
      <c r="T2" s="25" t="s">
        <v>746</v>
      </c>
      <c r="U2" s="25" t="s">
        <v>747</v>
      </c>
      <c r="V2" s="28" t="s">
        <v>114</v>
      </c>
      <c r="W2" s="28" t="s">
        <v>748</v>
      </c>
      <c r="X2" s="28" t="s">
        <v>749</v>
      </c>
      <c r="Y2" s="28" t="s">
        <v>750</v>
      </c>
      <c r="Z2" s="28" t="s">
        <v>751</v>
      </c>
      <c r="AA2" s="25" t="s">
        <v>752</v>
      </c>
      <c r="AB2" s="25" t="s">
        <v>753</v>
      </c>
      <c r="AC2" s="25" t="s">
        <v>754</v>
      </c>
      <c r="AD2" s="25" t="s">
        <v>755</v>
      </c>
      <c r="AE2" s="25" t="s">
        <v>756</v>
      </c>
      <c r="AF2" s="25"/>
      <c r="AG2" s="44" t="s">
        <v>757</v>
      </c>
      <c r="AH2" s="44"/>
      <c r="AI2" s="44"/>
      <c r="AJ2" s="25" t="s">
        <v>758</v>
      </c>
      <c r="AK2" s="25" t="s">
        <v>759</v>
      </c>
      <c r="AL2" s="25" t="s">
        <v>760</v>
      </c>
      <c r="AM2" s="25" t="s">
        <v>761</v>
      </c>
      <c r="AN2" s="25" t="s">
        <v>762</v>
      </c>
      <c r="AO2" s="25" t="s">
        <v>763</v>
      </c>
      <c r="AP2" s="25" t="s">
        <v>787</v>
      </c>
      <c r="AQ2" s="25" t="s">
        <v>690</v>
      </c>
      <c r="AR2" s="25" t="s">
        <v>691</v>
      </c>
      <c r="AS2" s="25" t="s">
        <v>764</v>
      </c>
      <c r="AT2" s="25" t="s">
        <v>693</v>
      </c>
      <c r="AU2" s="29" t="s">
        <v>765</v>
      </c>
    </row>
    <row r="3" spans="1:47" ht="15" customHeight="1" x14ac:dyDescent="0.25">
      <c r="A3" s="21" t="str">
        <f>_xlfn.TEXTJOIN("&amp;",FALSE,"https://pensionresource.website/EAMain.php?content=EAMain.PlanForms.PBGCxml","i4c1e="&amp;B3,"i4c1p="&amp;C3,"i4b1b="&amp;H3&amp;"-"&amp;F3&amp;"-"&amp;G3,"i4b1e="&amp;K3&amp;"-"&amp;I3&amp;"-"&amp;J3,"i4d="&amp;N3&amp;"-"&amp;L3&amp;"-"&amp;M3,"ii5a="&amp;Q3&amp;"-"&amp;O3&amp;"-"&amp;P3,"ii5b1="&amp;R3,"ii5b2a="&amp;S3,"ii5b2t="&amp;T3,"ii5b2r="&amp;U3,"ii5b2tot="&amp;V3,"ii5b3="&amp;W3,"iii7an="&amp;X3,"iii7av="&amp;Y3,"iii7by="&amp;Z3,"iii7c1s="&amp;AA3,"iii7c1a="&amp;AB3,"iii7c21="&amp;AC3,"iii7c22="&amp;AD3,"iii7c23="&amp;AE3,"iii7c3m="&amp;AI3&amp;"-"&amp;AG3&amp;"-"&amp;AH3,"iii7d1="&amp;AJ3,"iii7d2="&amp;AK3,"iii7d3="&amp;AL3,"iii7d4="&amp;AM3,"iii7e="&amp;AN3,"iii7f="&amp;AO3,"iii7g="&amp;AP3,"iii7h1="&amp;AQ3,"iii7h2="&amp;AR3,"iii7h3="&amp;AS3,"iii7i="&amp;AT3,"iv9="&amp;AU3,"i4es=X","i2h2="&amp;VLOOKUP(B3,EmailContacts!A:D,2,FALSE),"viii20e="&amp;VLOOKUP(PBGCValResultsToXml!B3,EmailContacts!A:D,3,FALSE),"viii21e="&amp;VLOOKUP(B3,EmailContacts!A:D,4,FALSE))</f>
        <v>https://pensionresource.website/EAMain.php?content=EAMain.PlanForms.PBGCxml&amp;i4c1e=810918199&amp;i4c1p=1&amp;i4b1b=2023-1-1&amp;i4b1e=2023-12-31&amp;i4d=2017-1-1&amp;ii5a=2022-12-31&amp;ii5b1=88&amp;ii5b2a=9&amp;ii5b2t=1&amp;ii5b2r=1&amp;ii5b2tot=11&amp;ii5b3=968&amp;iii7an=&amp;iii7av=&amp;iii7by=&amp;iii7c1s=X&amp;iii7c1a=&amp;iii7c21=1.16&amp;iii7c22=2.72&amp;iii7c23=3.1&amp;iii7c3m=2022-12-31&amp;iii7d1=1429052&amp;iii7d2=1406&amp;iii7d3=923521&amp;iii7d4=2353979&amp;iii7e=1939905&amp;iii7f=415000&amp;iii7g=19920&amp;iii7h1=6578&amp;iii7h2=&amp;iii7h3=6578&amp;iii7i=6578&amp;iv9=7546&amp;i4es=X&amp;i2h2=Devin_J_S@Hotmail.com&amp;viii20e=Devin_J_S@Hotmail.com&amp;viii21e=Devin_J_S@Hotmail.com</v>
      </c>
      <c r="B3" s="21">
        <v>810918199</v>
      </c>
      <c r="C3" s="32">
        <v>1</v>
      </c>
      <c r="D3" s="21"/>
      <c r="E3" s="21" t="s">
        <v>741</v>
      </c>
      <c r="F3" s="21">
        <v>1</v>
      </c>
      <c r="G3" s="21">
        <v>1</v>
      </c>
      <c r="H3" s="21">
        <v>2023</v>
      </c>
      <c r="I3" s="21">
        <v>12</v>
      </c>
      <c r="J3" s="21">
        <v>31</v>
      </c>
      <c r="K3" s="21">
        <v>2023</v>
      </c>
      <c r="L3" s="21">
        <v>1</v>
      </c>
      <c r="M3" s="21">
        <v>1</v>
      </c>
      <c r="N3" s="21">
        <v>2017</v>
      </c>
      <c r="O3" s="21">
        <v>12</v>
      </c>
      <c r="P3" s="21">
        <v>31</v>
      </c>
      <c r="Q3" s="21">
        <v>2022</v>
      </c>
      <c r="R3" s="21">
        <v>88</v>
      </c>
      <c r="S3" s="21">
        <v>9</v>
      </c>
      <c r="T3" s="21">
        <v>1</v>
      </c>
      <c r="U3" s="21">
        <v>1</v>
      </c>
      <c r="V3" s="21">
        <v>11</v>
      </c>
      <c r="W3" s="21">
        <v>968</v>
      </c>
      <c r="X3" s="21"/>
      <c r="Y3" s="22"/>
      <c r="Z3" s="23"/>
      <c r="AA3" s="21" t="s">
        <v>63</v>
      </c>
      <c r="AB3" s="21"/>
      <c r="AC3" s="21">
        <v>1.1599999999999999</v>
      </c>
      <c r="AD3" s="21">
        <v>2.72</v>
      </c>
      <c r="AE3" s="21">
        <v>3.1</v>
      </c>
      <c r="AF3" s="21"/>
      <c r="AG3" s="21">
        <v>12</v>
      </c>
      <c r="AH3" s="21">
        <v>31</v>
      </c>
      <c r="AI3" s="21">
        <v>2022</v>
      </c>
      <c r="AJ3" s="21">
        <v>1429052</v>
      </c>
      <c r="AK3" s="21">
        <v>1406</v>
      </c>
      <c r="AL3" s="21">
        <v>923521</v>
      </c>
      <c r="AM3" s="21">
        <v>2353979</v>
      </c>
      <c r="AN3" s="21">
        <v>1939905</v>
      </c>
      <c r="AO3" s="21">
        <v>415000</v>
      </c>
      <c r="AP3" s="21">
        <v>19920</v>
      </c>
      <c r="AQ3" s="21">
        <v>6578</v>
      </c>
      <c r="AR3" s="21"/>
      <c r="AS3" s="21">
        <v>6578</v>
      </c>
      <c r="AT3" s="21">
        <v>6578</v>
      </c>
      <c r="AU3" s="20">
        <v>7546</v>
      </c>
    </row>
    <row r="4" spans="1:47" ht="15" customHeight="1" x14ac:dyDescent="0.25">
      <c r="A4" s="13" t="str">
        <f>_xlfn.TEXTJOIN("&amp;",FALSE,"https://pensionresource.website/EAMain.php?content=EAMain.PlanForms.PBGCxml","i4c1e="&amp;B4,"i4c1p="&amp;C4,"i4b1b="&amp;H4&amp;"-"&amp;F4&amp;"-"&amp;G4,"i4b1e="&amp;K4&amp;"-"&amp;I4&amp;"-"&amp;J4,"i4d="&amp;N4&amp;"-"&amp;L4&amp;"-"&amp;M4,"ii5a="&amp;Q4&amp;"-"&amp;O4&amp;"-"&amp;P4,"ii5b1="&amp;R4,"ii5b2a="&amp;S4,"ii5b2t="&amp;T4,"ii5b2r="&amp;U4,"ii5b2tot="&amp;V4,"ii5b3="&amp;W4,"iii7an="&amp;X4,"iii7av="&amp;Y4,"iii7by="&amp;Z4,"iii7c1s="&amp;AA4,"iii7c1a="&amp;AB4,"iii7c21="&amp;AC4,"iii7c22="&amp;AD4,"iii7c23="&amp;AE4,"iii7c3m="&amp;AI4&amp;"-"&amp;AG4&amp;"-"&amp;AH4,"iii7d1="&amp;AJ4,"iii7d2="&amp;AK4,"iii7d3="&amp;AL4,"iii7d4="&amp;AM4,"iii7e="&amp;AN4,"iii7f="&amp;AO4,"iii7g="&amp;AP4,"iii7h1="&amp;AQ4,"iii7h2="&amp;AR4,"iii7h3="&amp;AS4,"iii7i="&amp;AT4,"iv9="&amp;AU4,"i4es=X","i2h2="&amp;VLOOKUP(B4,EmailContacts!A:D,2,FALSE),"viii20e="&amp;VLOOKUP(PBGCValResultsToXml!B4,EmailContacts!A:D,3,FALSE),"viii21e="&amp;VLOOKUP(B4,EmailContacts!A:D,4,FALSE))</f>
        <v>https://pensionresource.website/EAMain.php?content=EAMain.PlanForms.PBGCxml&amp;i4c1e=810918199&amp;i4c1p=1&amp;i4b1b=2023-1-1&amp;i4b1e=2023-12-31&amp;i4d=2017-1-1&amp;ii5a=2022-12-31&amp;ii5b1=88&amp;ii5b2a=9&amp;ii5b2t=1&amp;ii5b2r=1&amp;ii5b2tot=11&amp;ii5b3=968&amp;iii7an=&amp;iii7av=&amp;iii7by=&amp;iii7c1s=X&amp;iii7c1a=&amp;iii7c21=1.16&amp;iii7c22=2.72&amp;iii7c23=3.1&amp;iii7c3m=2022-12-31&amp;iii7d1=1429052&amp;iii7d2=1406&amp;iii7d3=923521&amp;iii7d4=2353979&amp;iii7e=1939905&amp;iii7f=415000&amp;iii7g=19920&amp;iii7h1=6578&amp;iii7h2=&amp;iii7h3=6578&amp;iii7i=6578&amp;iv9=7546&amp;i4es=X&amp;i2h2=Devin_J_S@Hotmail.com&amp;viii20e=Devin_J_S@Hotmail.com&amp;viii21e=Devin_J_S@Hotmail.com</v>
      </c>
      <c r="B4" s="13">
        <v>810918199</v>
      </c>
      <c r="C4" s="31">
        <v>1</v>
      </c>
      <c r="D4" s="12"/>
      <c r="E4" s="12" t="s">
        <v>741</v>
      </c>
      <c r="F4" s="12">
        <v>1</v>
      </c>
      <c r="G4" s="12">
        <v>1</v>
      </c>
      <c r="H4" s="12">
        <v>2023</v>
      </c>
      <c r="I4" s="12">
        <v>12</v>
      </c>
      <c r="J4" s="12">
        <v>31</v>
      </c>
      <c r="K4" s="12">
        <v>2023</v>
      </c>
      <c r="L4" s="12">
        <v>1</v>
      </c>
      <c r="M4" s="12">
        <v>1</v>
      </c>
      <c r="N4" s="12">
        <v>2017</v>
      </c>
      <c r="O4" s="12">
        <v>12</v>
      </c>
      <c r="P4" s="12">
        <v>31</v>
      </c>
      <c r="Q4" s="12">
        <v>2022</v>
      </c>
      <c r="R4" s="12">
        <v>88</v>
      </c>
      <c r="S4" s="12">
        <v>9</v>
      </c>
      <c r="T4" s="12">
        <v>1</v>
      </c>
      <c r="U4" s="12">
        <v>1</v>
      </c>
      <c r="V4" s="12">
        <v>11</v>
      </c>
      <c r="W4" s="12">
        <v>968</v>
      </c>
      <c r="X4" s="12"/>
      <c r="Y4" s="13"/>
      <c r="Z4" s="15"/>
      <c r="AA4" s="12" t="s">
        <v>63</v>
      </c>
      <c r="AB4" s="12"/>
      <c r="AC4" s="12">
        <v>1.1599999999999999</v>
      </c>
      <c r="AD4" s="12">
        <v>2.72</v>
      </c>
      <c r="AE4" s="12">
        <v>3.1</v>
      </c>
      <c r="AF4" s="12"/>
      <c r="AG4" s="12">
        <v>12</v>
      </c>
      <c r="AH4" s="12">
        <v>31</v>
      </c>
      <c r="AI4" s="12">
        <v>2022</v>
      </c>
      <c r="AJ4" s="12">
        <v>1429052</v>
      </c>
      <c r="AK4" s="12">
        <v>1406</v>
      </c>
      <c r="AL4" s="12">
        <v>923521</v>
      </c>
      <c r="AM4" s="12">
        <v>2353979</v>
      </c>
      <c r="AN4" s="12">
        <v>1939905</v>
      </c>
      <c r="AO4" s="12">
        <v>415000</v>
      </c>
      <c r="AP4" s="12">
        <v>19920</v>
      </c>
      <c r="AQ4" s="12">
        <v>6578</v>
      </c>
      <c r="AR4" s="12"/>
      <c r="AS4" s="12">
        <v>6578</v>
      </c>
      <c r="AT4" s="12">
        <v>6578</v>
      </c>
      <c r="AU4" s="12">
        <v>7546</v>
      </c>
    </row>
    <row r="5" spans="1:47" x14ac:dyDescent="0.25">
      <c r="A5" s="21"/>
      <c r="B5" s="21"/>
      <c r="C5" s="32"/>
      <c r="D5" s="21"/>
      <c r="E5" s="21"/>
      <c r="F5" s="21"/>
      <c r="G5" s="21"/>
      <c r="H5" s="21"/>
      <c r="I5" s="21"/>
      <c r="J5" s="21"/>
      <c r="K5" s="21"/>
      <c r="L5" s="21"/>
      <c r="M5" s="21"/>
      <c r="N5" s="21"/>
      <c r="O5" s="21"/>
      <c r="P5" s="21"/>
      <c r="Q5" s="21"/>
      <c r="R5" s="21"/>
      <c r="S5" s="21"/>
      <c r="T5" s="21"/>
      <c r="U5" s="21"/>
      <c r="V5" s="21"/>
      <c r="W5" s="21"/>
      <c r="X5" s="21"/>
      <c r="Y5" s="22"/>
      <c r="Z5" s="23"/>
      <c r="AA5" s="21"/>
      <c r="AB5" s="21"/>
      <c r="AC5" s="21"/>
      <c r="AD5" s="21"/>
      <c r="AE5" s="21"/>
      <c r="AF5" s="21"/>
      <c r="AG5" s="21"/>
      <c r="AH5" s="21"/>
      <c r="AI5" s="21"/>
      <c r="AJ5" s="21"/>
      <c r="AK5" s="21"/>
      <c r="AL5" s="21"/>
      <c r="AM5" s="21"/>
      <c r="AN5" s="21"/>
      <c r="AO5" s="21"/>
      <c r="AP5" s="21"/>
      <c r="AQ5" s="21"/>
      <c r="AR5" s="21"/>
      <c r="AS5" s="21"/>
      <c r="AT5" s="21"/>
      <c r="AU5" s="20"/>
    </row>
    <row r="6" spans="1:47" x14ac:dyDescent="0.25">
      <c r="A6" s="12"/>
      <c r="B6" s="13"/>
      <c r="C6" s="31"/>
      <c r="D6" s="12"/>
      <c r="E6" s="12"/>
      <c r="F6" s="12"/>
      <c r="G6" s="12"/>
      <c r="H6" s="12"/>
      <c r="I6" s="12"/>
      <c r="J6" s="12"/>
      <c r="K6" s="12"/>
      <c r="L6" s="12"/>
      <c r="M6" s="12"/>
      <c r="N6" s="12"/>
      <c r="O6" s="12"/>
      <c r="P6" s="12"/>
      <c r="Q6" s="12"/>
      <c r="R6" s="12"/>
      <c r="S6" s="12"/>
      <c r="T6" s="12"/>
      <c r="U6" s="12"/>
      <c r="V6" s="12"/>
      <c r="W6" s="12"/>
      <c r="X6" s="12"/>
      <c r="Y6" s="13"/>
      <c r="Z6" s="15"/>
      <c r="AA6" s="12"/>
      <c r="AB6" s="12"/>
      <c r="AC6" s="12"/>
      <c r="AD6" s="12"/>
      <c r="AE6" s="12"/>
      <c r="AF6" s="12"/>
      <c r="AG6" s="12"/>
      <c r="AH6" s="12"/>
      <c r="AI6" s="12"/>
      <c r="AJ6" s="12"/>
      <c r="AK6" s="12"/>
      <c r="AL6" s="12"/>
      <c r="AM6" s="12"/>
      <c r="AN6" s="12"/>
      <c r="AO6" s="12"/>
      <c r="AP6" s="12"/>
      <c r="AQ6" s="12"/>
      <c r="AR6" s="12"/>
      <c r="AS6" s="12"/>
      <c r="AT6" s="12"/>
      <c r="AU6" s="12"/>
    </row>
    <row r="7" spans="1:47" x14ac:dyDescent="0.25">
      <c r="A7" s="21"/>
      <c r="B7" s="21"/>
      <c r="C7" s="32"/>
      <c r="D7" s="21"/>
      <c r="E7" s="21"/>
      <c r="F7" s="21"/>
      <c r="G7" s="21"/>
      <c r="H7" s="21"/>
      <c r="I7" s="21"/>
      <c r="J7" s="21"/>
      <c r="K7" s="21"/>
      <c r="L7" s="21"/>
      <c r="M7" s="21"/>
      <c r="N7" s="21"/>
      <c r="O7" s="21"/>
      <c r="P7" s="21"/>
      <c r="Q7" s="21"/>
      <c r="R7" s="21"/>
      <c r="S7" s="21"/>
      <c r="T7" s="21"/>
      <c r="U7" s="21"/>
      <c r="V7" s="21"/>
      <c r="W7" s="21"/>
      <c r="X7" s="21"/>
      <c r="Y7" s="22"/>
      <c r="Z7" s="23"/>
      <c r="AA7" s="21"/>
      <c r="AB7" s="21"/>
      <c r="AC7" s="21"/>
      <c r="AD7" s="21"/>
      <c r="AE7" s="21"/>
      <c r="AF7" s="21"/>
      <c r="AG7" s="21"/>
      <c r="AH7" s="21"/>
      <c r="AI7" s="21"/>
      <c r="AJ7" s="21"/>
      <c r="AK7" s="21"/>
      <c r="AL7" s="21"/>
      <c r="AM7" s="21"/>
      <c r="AN7" s="21"/>
      <c r="AO7" s="21"/>
      <c r="AP7" s="21"/>
      <c r="AQ7" s="21"/>
      <c r="AR7" s="21"/>
      <c r="AS7" s="21"/>
      <c r="AT7" s="21"/>
      <c r="AU7" s="20"/>
    </row>
    <row r="8" spans="1:47" x14ac:dyDescent="0.25">
      <c r="A8" s="12"/>
      <c r="B8" s="13"/>
      <c r="C8" s="31"/>
      <c r="D8" s="12"/>
      <c r="E8" s="12"/>
      <c r="F8" s="12"/>
      <c r="G8" s="12"/>
      <c r="H8" s="12"/>
      <c r="I8" s="12"/>
      <c r="J8" s="12"/>
      <c r="K8" s="12"/>
      <c r="L8" s="12"/>
      <c r="M8" s="12"/>
      <c r="N8" s="12"/>
      <c r="O8" s="12"/>
      <c r="P8" s="12"/>
      <c r="Q8" s="12"/>
      <c r="R8" s="12"/>
      <c r="S8" s="12"/>
      <c r="T8" s="12"/>
      <c r="U8" s="12"/>
      <c r="V8" s="12"/>
      <c r="W8" s="12"/>
      <c r="X8" s="12"/>
      <c r="Y8" s="13"/>
      <c r="Z8" s="15"/>
      <c r="AA8" s="12"/>
      <c r="AB8" s="12"/>
      <c r="AC8" s="12"/>
      <c r="AD8" s="12"/>
      <c r="AE8" s="12"/>
      <c r="AF8" s="12"/>
      <c r="AG8" s="12"/>
      <c r="AH8" s="12"/>
      <c r="AI8" s="12"/>
      <c r="AJ8" s="12"/>
      <c r="AK8" s="12"/>
      <c r="AL8" s="12"/>
      <c r="AM8" s="12"/>
      <c r="AN8" s="12"/>
      <c r="AO8" s="12"/>
      <c r="AP8" s="12"/>
      <c r="AQ8" s="12"/>
      <c r="AR8" s="12"/>
      <c r="AS8" s="12"/>
      <c r="AT8" s="12"/>
      <c r="AU8" s="12"/>
    </row>
    <row r="9" spans="1:47" x14ac:dyDescent="0.25">
      <c r="A9" s="21"/>
      <c r="B9" s="21"/>
      <c r="C9" s="32"/>
      <c r="D9" s="21"/>
      <c r="E9" s="21"/>
      <c r="F9" s="21"/>
      <c r="G9" s="21"/>
      <c r="H9" s="21"/>
      <c r="I9" s="21"/>
      <c r="J9" s="21"/>
      <c r="K9" s="21"/>
      <c r="L9" s="21"/>
      <c r="M9" s="21"/>
      <c r="N9" s="21"/>
      <c r="O9" s="21"/>
      <c r="P9" s="21"/>
      <c r="Q9" s="21"/>
      <c r="R9" s="21"/>
      <c r="S9" s="21"/>
      <c r="T9" s="21"/>
      <c r="U9" s="21"/>
      <c r="V9" s="21"/>
      <c r="W9" s="21"/>
      <c r="X9" s="21"/>
      <c r="Y9" s="22"/>
      <c r="Z9" s="23"/>
      <c r="AA9" s="21"/>
      <c r="AB9" s="21"/>
      <c r="AC9" s="21"/>
      <c r="AD9" s="21"/>
      <c r="AE9" s="21"/>
      <c r="AF9" s="21"/>
      <c r="AG9" s="21"/>
      <c r="AH9" s="21"/>
      <c r="AI9" s="21"/>
      <c r="AJ9" s="21"/>
      <c r="AK9" s="21"/>
      <c r="AL9" s="21"/>
      <c r="AM9" s="21"/>
      <c r="AN9" s="21"/>
      <c r="AO9" s="21"/>
      <c r="AP9" s="21"/>
      <c r="AQ9" s="21"/>
      <c r="AR9" s="21"/>
      <c r="AS9" s="21"/>
      <c r="AT9" s="21"/>
      <c r="AU9" s="20"/>
    </row>
    <row r="10" spans="1:47" x14ac:dyDescent="0.25">
      <c r="A10" s="12"/>
      <c r="B10" s="13"/>
      <c r="C10" s="31"/>
      <c r="D10" s="12"/>
      <c r="E10" s="12"/>
      <c r="F10" s="12"/>
      <c r="G10" s="12"/>
      <c r="H10" s="12"/>
      <c r="I10" s="12"/>
      <c r="J10" s="12"/>
      <c r="K10" s="12"/>
      <c r="L10" s="12"/>
      <c r="M10" s="12"/>
      <c r="N10" s="12"/>
      <c r="O10" s="12"/>
      <c r="P10" s="12"/>
      <c r="Q10" s="12"/>
      <c r="R10" s="12"/>
      <c r="S10" s="12"/>
      <c r="T10" s="12"/>
      <c r="U10" s="12"/>
      <c r="V10" s="12"/>
      <c r="W10" s="12"/>
      <c r="X10" s="12"/>
      <c r="Y10" s="13"/>
      <c r="Z10" s="15"/>
      <c r="AA10" s="12"/>
      <c r="AB10" s="12"/>
      <c r="AC10" s="12"/>
      <c r="AD10" s="12"/>
      <c r="AE10" s="12"/>
      <c r="AF10" s="12"/>
      <c r="AG10" s="12"/>
      <c r="AH10" s="12"/>
      <c r="AI10" s="12"/>
      <c r="AJ10" s="12"/>
      <c r="AK10" s="12"/>
      <c r="AL10" s="12"/>
      <c r="AM10" s="12"/>
      <c r="AN10" s="12"/>
      <c r="AO10" s="12"/>
      <c r="AP10" s="12"/>
      <c r="AQ10" s="12"/>
      <c r="AR10" s="12"/>
      <c r="AS10" s="12"/>
      <c r="AT10" s="12"/>
      <c r="AU10" s="12"/>
    </row>
    <row r="11" spans="1:47" x14ac:dyDescent="0.25">
      <c r="A11" s="21"/>
      <c r="B11" s="21"/>
      <c r="C11" s="32"/>
      <c r="D11" s="21"/>
      <c r="E11" s="21"/>
      <c r="F11" s="21"/>
      <c r="G11" s="21"/>
      <c r="H11" s="21"/>
      <c r="I11" s="21"/>
      <c r="J11" s="21"/>
      <c r="K11" s="21"/>
      <c r="L11" s="21"/>
      <c r="M11" s="21"/>
      <c r="N11" s="21"/>
      <c r="O11" s="21"/>
      <c r="P11" s="21"/>
      <c r="Q11" s="21"/>
      <c r="R11" s="21"/>
      <c r="S11" s="21"/>
      <c r="T11" s="21"/>
      <c r="U11" s="21"/>
      <c r="V11" s="21"/>
      <c r="W11" s="21"/>
      <c r="X11" s="21"/>
      <c r="Y11" s="22"/>
      <c r="Z11" s="23"/>
      <c r="AA11" s="21"/>
      <c r="AB11" s="21"/>
      <c r="AC11" s="21"/>
      <c r="AD11" s="21"/>
      <c r="AE11" s="21"/>
      <c r="AF11" s="21"/>
      <c r="AG11" s="21"/>
      <c r="AH11" s="21"/>
      <c r="AI11" s="21"/>
      <c r="AJ11" s="21"/>
      <c r="AK11" s="21"/>
      <c r="AL11" s="21"/>
      <c r="AM11" s="21"/>
      <c r="AN11" s="21"/>
      <c r="AO11" s="21"/>
      <c r="AP11" s="21"/>
      <c r="AQ11" s="21"/>
      <c r="AR11" s="21"/>
      <c r="AS11" s="21"/>
      <c r="AT11" s="21"/>
      <c r="AU11" s="20"/>
    </row>
    <row r="12" spans="1:47" x14ac:dyDescent="0.25">
      <c r="A12" s="12"/>
      <c r="B12" s="11"/>
      <c r="C12" s="11"/>
      <c r="D12" s="11"/>
      <c r="E12" s="11"/>
      <c r="F12" s="11"/>
      <c r="G12" s="11"/>
      <c r="H12" s="11"/>
      <c r="I12" s="11"/>
      <c r="J12" s="11"/>
      <c r="K12" s="11"/>
      <c r="L12" s="11"/>
      <c r="M12" s="11"/>
      <c r="N12" s="11"/>
      <c r="O12" s="11"/>
      <c r="P12" s="11"/>
      <c r="Q12" s="11"/>
      <c r="R12" s="11"/>
      <c r="S12" s="11"/>
      <c r="T12" s="11"/>
      <c r="U12" s="11"/>
      <c r="V12" s="11"/>
      <c r="W12" s="11"/>
      <c r="X12" s="12"/>
      <c r="Y12" s="11"/>
      <c r="Z12" s="16"/>
      <c r="AA12" s="11"/>
      <c r="AB12" s="11"/>
      <c r="AC12" s="11"/>
      <c r="AD12" s="11"/>
      <c r="AE12" s="11"/>
      <c r="AF12" s="11"/>
      <c r="AG12" s="11"/>
      <c r="AH12" s="11"/>
      <c r="AI12" s="11"/>
      <c r="AJ12" s="11"/>
      <c r="AK12" s="11"/>
      <c r="AL12" s="11"/>
      <c r="AM12" s="11"/>
      <c r="AN12" s="11"/>
      <c r="AO12" s="11"/>
      <c r="AP12" s="11"/>
      <c r="AQ12" s="11"/>
      <c r="AR12" s="11"/>
      <c r="AS12" s="11"/>
      <c r="AT12" s="11"/>
      <c r="AU12" s="12"/>
    </row>
    <row r="13" spans="1:47" x14ac:dyDescent="0.25">
      <c r="A13" s="21"/>
      <c r="B13" s="21"/>
      <c r="C13" s="32"/>
      <c r="D13" s="21"/>
      <c r="E13" s="21"/>
      <c r="F13" s="21"/>
      <c r="G13" s="21"/>
      <c r="H13" s="21"/>
      <c r="I13" s="21"/>
      <c r="J13" s="21"/>
      <c r="K13" s="21"/>
      <c r="L13" s="21"/>
      <c r="M13" s="21"/>
      <c r="N13" s="21"/>
      <c r="O13" s="21"/>
      <c r="P13" s="21"/>
      <c r="Q13" s="21"/>
      <c r="R13" s="21"/>
      <c r="S13" s="21"/>
      <c r="T13" s="21"/>
      <c r="U13" s="21"/>
      <c r="V13" s="21"/>
      <c r="W13" s="21"/>
      <c r="X13" s="21"/>
      <c r="Y13" s="22"/>
      <c r="Z13" s="23"/>
      <c r="AA13" s="21"/>
      <c r="AB13" s="21"/>
      <c r="AC13" s="21"/>
      <c r="AD13" s="21"/>
      <c r="AE13" s="21"/>
      <c r="AF13" s="21"/>
      <c r="AG13" s="21"/>
      <c r="AH13" s="21"/>
      <c r="AI13" s="21"/>
      <c r="AJ13" s="21"/>
      <c r="AK13" s="21"/>
      <c r="AL13" s="21"/>
      <c r="AM13" s="21"/>
      <c r="AN13" s="21"/>
      <c r="AO13" s="21"/>
      <c r="AP13" s="21"/>
      <c r="AQ13" s="21"/>
      <c r="AR13" s="21"/>
      <c r="AS13" s="21"/>
      <c r="AT13" s="21"/>
      <c r="AU13" s="20"/>
    </row>
    <row r="14" spans="1:47" x14ac:dyDescent="0.25">
      <c r="A14" s="12"/>
      <c r="B14" s="13"/>
      <c r="C14" s="31"/>
      <c r="D14" s="7"/>
      <c r="E14" s="7"/>
      <c r="F14" s="7"/>
      <c r="G14" s="7"/>
      <c r="H14" s="7"/>
      <c r="I14" s="12"/>
      <c r="J14" s="12"/>
      <c r="K14" s="12"/>
      <c r="L14" s="12"/>
      <c r="M14" s="7"/>
      <c r="N14" s="7"/>
      <c r="O14" s="7"/>
      <c r="P14" s="7"/>
      <c r="Q14" s="7"/>
      <c r="R14" s="7"/>
      <c r="S14" s="7"/>
      <c r="T14" s="7"/>
      <c r="U14" s="7"/>
      <c r="V14" s="7"/>
      <c r="W14" s="7"/>
      <c r="X14" s="12"/>
      <c r="Y14" s="13"/>
      <c r="Z14" s="15"/>
      <c r="AA14" s="7"/>
      <c r="AB14" s="7"/>
      <c r="AC14" s="7"/>
      <c r="AD14" s="7"/>
      <c r="AE14" s="7"/>
      <c r="AF14" s="12"/>
      <c r="AG14" s="12"/>
      <c r="AH14" s="12"/>
      <c r="AI14" s="12"/>
      <c r="AJ14" s="7"/>
      <c r="AK14" s="7"/>
      <c r="AL14" s="7"/>
      <c r="AM14" s="7"/>
      <c r="AN14" s="7"/>
      <c r="AO14" s="7"/>
      <c r="AP14" s="7"/>
      <c r="AQ14" s="7"/>
      <c r="AR14" s="7"/>
      <c r="AS14" s="7"/>
      <c r="AT14" s="7"/>
      <c r="AU14" s="12"/>
    </row>
    <row r="15" spans="1:47" x14ac:dyDescent="0.25">
      <c r="A15" s="21"/>
      <c r="B15" s="21"/>
      <c r="C15" s="32"/>
      <c r="D15" s="21"/>
      <c r="E15" s="21"/>
      <c r="F15" s="21"/>
      <c r="G15" s="21"/>
      <c r="H15" s="21"/>
      <c r="I15" s="21"/>
      <c r="J15" s="21"/>
      <c r="K15" s="21"/>
      <c r="L15" s="21"/>
      <c r="M15" s="21"/>
      <c r="N15" s="21"/>
      <c r="O15" s="21"/>
      <c r="P15" s="21"/>
      <c r="Q15" s="21"/>
      <c r="R15" s="21"/>
      <c r="S15" s="21"/>
      <c r="T15" s="21"/>
      <c r="U15" s="21"/>
      <c r="V15" s="21"/>
      <c r="W15" s="21"/>
      <c r="X15" s="21"/>
      <c r="Y15" s="22"/>
      <c r="Z15" s="23"/>
      <c r="AA15" s="21"/>
      <c r="AB15" s="21"/>
      <c r="AC15" s="21"/>
      <c r="AD15" s="21"/>
      <c r="AE15" s="21"/>
      <c r="AF15" s="21"/>
      <c r="AG15" s="21"/>
      <c r="AH15" s="21"/>
      <c r="AI15" s="21"/>
      <c r="AJ15" s="21"/>
      <c r="AK15" s="21"/>
      <c r="AL15" s="21"/>
      <c r="AM15" s="21"/>
      <c r="AN15" s="21"/>
      <c r="AO15" s="21"/>
      <c r="AP15" s="21"/>
      <c r="AQ15" s="21"/>
      <c r="AR15" s="21"/>
      <c r="AS15" s="21"/>
      <c r="AT15" s="21"/>
      <c r="AU15" s="20"/>
    </row>
    <row r="16" spans="1:47" x14ac:dyDescent="0.25">
      <c r="A16" s="7"/>
      <c r="B16" s="12"/>
      <c r="C16" s="31"/>
      <c r="D16" s="7"/>
      <c r="E16" s="7"/>
      <c r="F16" s="7"/>
      <c r="G16" s="7"/>
      <c r="H16" s="7"/>
      <c r="I16" s="12"/>
      <c r="J16" s="12"/>
      <c r="K16" s="12"/>
      <c r="L16" s="12"/>
      <c r="M16" s="7"/>
      <c r="N16" s="7"/>
      <c r="O16" s="7"/>
      <c r="P16" s="7"/>
      <c r="Q16" s="7"/>
      <c r="R16" s="7"/>
      <c r="S16" s="7"/>
      <c r="T16" s="7"/>
      <c r="U16" s="7"/>
      <c r="V16" s="7"/>
      <c r="W16" s="7"/>
      <c r="X16" s="7"/>
      <c r="Y16" s="12"/>
      <c r="Z16" s="15"/>
      <c r="AA16" s="7"/>
      <c r="AB16" s="7"/>
      <c r="AC16" s="7"/>
      <c r="AD16" s="7"/>
      <c r="AE16" s="7"/>
      <c r="AF16" s="12"/>
      <c r="AG16" s="12"/>
      <c r="AH16" s="12"/>
      <c r="AI16" s="12"/>
      <c r="AJ16" s="7"/>
      <c r="AK16" s="7"/>
      <c r="AL16" s="7"/>
      <c r="AM16" s="7"/>
      <c r="AN16" s="7"/>
      <c r="AO16" s="7"/>
      <c r="AP16" s="7"/>
      <c r="AQ16" s="7"/>
      <c r="AR16" s="7"/>
      <c r="AS16" s="7"/>
      <c r="AT16" s="7"/>
      <c r="AU16" s="7"/>
    </row>
    <row r="17" spans="1:47" x14ac:dyDescent="0.25">
      <c r="A17" s="21"/>
      <c r="B17" s="21"/>
      <c r="C17" s="32"/>
      <c r="D17" s="21"/>
      <c r="E17" s="21"/>
      <c r="F17" s="21"/>
      <c r="G17" s="21"/>
      <c r="H17" s="21"/>
      <c r="I17" s="21"/>
      <c r="J17" s="21"/>
      <c r="K17" s="21"/>
      <c r="L17" s="21"/>
      <c r="M17" s="21"/>
      <c r="N17" s="21"/>
      <c r="O17" s="21"/>
      <c r="P17" s="21"/>
      <c r="Q17" s="21"/>
      <c r="R17" s="21"/>
      <c r="S17" s="21"/>
      <c r="T17" s="21"/>
      <c r="U17" s="21"/>
      <c r="V17" s="21"/>
      <c r="W17" s="21"/>
      <c r="X17" s="21"/>
      <c r="Y17" s="22"/>
      <c r="Z17" s="23"/>
      <c r="AA17" s="21"/>
      <c r="AB17" s="21"/>
      <c r="AC17" s="21"/>
      <c r="AD17" s="21"/>
      <c r="AE17" s="21"/>
      <c r="AF17" s="21"/>
      <c r="AG17" s="21"/>
      <c r="AH17" s="21"/>
      <c r="AI17" s="21"/>
      <c r="AJ17" s="21"/>
      <c r="AK17" s="21"/>
      <c r="AL17" s="21"/>
      <c r="AM17" s="21"/>
      <c r="AN17" s="21"/>
      <c r="AO17" s="21"/>
      <c r="AP17" s="21"/>
      <c r="AQ17" s="21"/>
      <c r="AR17" s="21"/>
      <c r="AS17" s="21"/>
      <c r="AT17" s="21"/>
      <c r="AU17" s="20"/>
    </row>
    <row r="18" spans="1:47" x14ac:dyDescent="0.25">
      <c r="A18" s="7"/>
      <c r="B18" s="12"/>
      <c r="C18" s="31"/>
      <c r="D18" s="7"/>
      <c r="E18" s="7"/>
      <c r="F18" s="7"/>
      <c r="G18" s="7"/>
      <c r="H18" s="7"/>
      <c r="I18" s="12"/>
      <c r="J18" s="12"/>
      <c r="K18" s="12"/>
      <c r="L18" s="12"/>
      <c r="M18" s="7"/>
      <c r="N18" s="7"/>
      <c r="O18" s="7"/>
      <c r="P18" s="7"/>
      <c r="Q18" s="7"/>
      <c r="R18" s="7"/>
      <c r="S18" s="7"/>
      <c r="T18" s="7"/>
      <c r="U18" s="7"/>
      <c r="V18" s="7"/>
      <c r="W18" s="7"/>
      <c r="X18" s="7"/>
      <c r="Y18" s="12"/>
      <c r="Z18" s="15"/>
      <c r="AA18" s="7"/>
      <c r="AB18" s="7"/>
      <c r="AC18" s="7"/>
      <c r="AD18" s="7"/>
      <c r="AE18" s="7"/>
      <c r="AF18" s="12"/>
      <c r="AG18" s="12"/>
      <c r="AH18" s="12"/>
      <c r="AI18" s="12"/>
      <c r="AJ18" s="7"/>
      <c r="AK18" s="7"/>
      <c r="AL18" s="7"/>
      <c r="AM18" s="7"/>
      <c r="AN18" s="7"/>
      <c r="AO18" s="7"/>
      <c r="AP18" s="7"/>
      <c r="AQ18" s="7"/>
      <c r="AR18" s="7"/>
      <c r="AS18" s="7"/>
      <c r="AT18" s="7"/>
      <c r="AU18" s="7"/>
    </row>
    <row r="19" spans="1:47" x14ac:dyDescent="0.25">
      <c r="A19" s="21"/>
      <c r="B19" s="21"/>
      <c r="C19" s="32"/>
      <c r="D19" s="21"/>
      <c r="E19" s="21"/>
      <c r="F19" s="21"/>
      <c r="G19" s="21"/>
      <c r="H19" s="21"/>
      <c r="I19" s="21"/>
      <c r="J19" s="21"/>
      <c r="K19" s="21"/>
      <c r="L19" s="21"/>
      <c r="M19" s="21"/>
      <c r="N19" s="21"/>
      <c r="O19" s="21"/>
      <c r="P19" s="21"/>
      <c r="Q19" s="21"/>
      <c r="R19" s="21"/>
      <c r="S19" s="21"/>
      <c r="T19" s="21"/>
      <c r="U19" s="21"/>
      <c r="V19" s="21"/>
      <c r="W19" s="21"/>
      <c r="X19" s="21"/>
      <c r="Y19" s="22"/>
      <c r="Z19" s="23"/>
      <c r="AA19" s="21"/>
      <c r="AB19" s="21"/>
      <c r="AC19" s="21"/>
      <c r="AD19" s="21"/>
      <c r="AE19" s="21"/>
      <c r="AF19" s="21"/>
      <c r="AG19" s="21"/>
      <c r="AH19" s="21"/>
      <c r="AI19" s="21"/>
      <c r="AJ19" s="21"/>
      <c r="AK19" s="21"/>
      <c r="AL19" s="21"/>
      <c r="AM19" s="21"/>
      <c r="AN19" s="21"/>
      <c r="AO19" s="21"/>
      <c r="AP19" s="21"/>
      <c r="AQ19" s="21"/>
      <c r="AR19" s="21"/>
      <c r="AS19" s="21"/>
      <c r="AT19" s="21"/>
      <c r="AU19" s="20"/>
    </row>
    <row r="20" spans="1:47" x14ac:dyDescent="0.25">
      <c r="A20" s="7"/>
      <c r="B20" s="12"/>
      <c r="C20" s="31"/>
      <c r="D20" s="7"/>
      <c r="E20" s="7"/>
      <c r="F20" s="7"/>
      <c r="G20" s="7"/>
      <c r="H20" s="7"/>
      <c r="I20" s="12"/>
      <c r="J20" s="12"/>
      <c r="K20" s="12"/>
      <c r="L20" s="12"/>
      <c r="M20" s="7"/>
      <c r="N20" s="7"/>
      <c r="O20" s="7"/>
      <c r="P20" s="7"/>
      <c r="Q20" s="7"/>
      <c r="R20" s="7"/>
      <c r="S20" s="7"/>
      <c r="T20" s="7"/>
      <c r="U20" s="7"/>
      <c r="V20" s="7"/>
      <c r="W20" s="7"/>
      <c r="X20" s="7"/>
      <c r="Y20" s="12"/>
      <c r="Z20" s="15"/>
      <c r="AA20" s="7"/>
      <c r="AB20" s="7"/>
      <c r="AC20" s="7"/>
      <c r="AD20" s="7"/>
      <c r="AE20" s="7"/>
      <c r="AF20" s="12"/>
      <c r="AG20" s="12"/>
      <c r="AH20" s="12"/>
      <c r="AI20" s="12"/>
      <c r="AJ20" s="7"/>
      <c r="AK20" s="7"/>
      <c r="AL20" s="7"/>
      <c r="AM20" s="7"/>
      <c r="AN20" s="7"/>
      <c r="AO20" s="7"/>
      <c r="AP20" s="7"/>
      <c r="AQ20" s="7"/>
      <c r="AR20" s="7"/>
      <c r="AS20" s="7"/>
      <c r="AT20" s="7"/>
      <c r="AU20" s="7"/>
    </row>
    <row r="21" spans="1:47" x14ac:dyDescent="0.25">
      <c r="A21" s="21"/>
      <c r="B21" s="21"/>
      <c r="C21" s="32"/>
      <c r="D21" s="21"/>
      <c r="E21" s="21"/>
      <c r="F21" s="21"/>
      <c r="G21" s="21"/>
      <c r="H21" s="21"/>
      <c r="I21" s="21"/>
      <c r="J21" s="21"/>
      <c r="K21" s="21"/>
      <c r="L21" s="21"/>
      <c r="M21" s="21"/>
      <c r="N21" s="21"/>
      <c r="O21" s="21"/>
      <c r="P21" s="21"/>
      <c r="Q21" s="21"/>
      <c r="R21" s="21"/>
      <c r="S21" s="21"/>
      <c r="T21" s="21"/>
      <c r="U21" s="21"/>
      <c r="V21" s="21"/>
      <c r="W21" s="21"/>
      <c r="X21" s="21"/>
      <c r="Y21" s="22"/>
      <c r="Z21" s="23"/>
      <c r="AA21" s="21"/>
      <c r="AB21" s="21"/>
      <c r="AC21" s="21"/>
      <c r="AD21" s="21"/>
      <c r="AE21" s="21"/>
      <c r="AF21" s="21"/>
      <c r="AG21" s="21"/>
      <c r="AH21" s="21"/>
      <c r="AI21" s="21"/>
      <c r="AJ21" s="21"/>
      <c r="AK21" s="21"/>
      <c r="AL21" s="21"/>
      <c r="AM21" s="21"/>
      <c r="AN21" s="21"/>
      <c r="AO21" s="21"/>
      <c r="AP21" s="21"/>
      <c r="AQ21" s="21"/>
      <c r="AR21" s="21"/>
      <c r="AS21" s="21"/>
      <c r="AT21" s="21"/>
      <c r="AU21" s="20"/>
    </row>
    <row r="22" spans="1:47" x14ac:dyDescent="0.25">
      <c r="A22" s="8"/>
      <c r="B22" s="11"/>
      <c r="C22" s="11"/>
      <c r="D22" s="9"/>
      <c r="E22" s="9"/>
      <c r="F22" s="9"/>
      <c r="G22" s="9"/>
      <c r="H22" s="9"/>
      <c r="I22" s="11"/>
      <c r="J22" s="11"/>
      <c r="K22" s="11"/>
      <c r="L22" s="11"/>
      <c r="M22" s="9"/>
      <c r="N22" s="9"/>
      <c r="O22" s="9"/>
      <c r="P22" s="9"/>
      <c r="Q22" s="9"/>
      <c r="R22" s="9"/>
      <c r="S22" s="9"/>
      <c r="T22" s="9"/>
      <c r="U22" s="9"/>
      <c r="V22" s="9"/>
      <c r="W22" s="9"/>
      <c r="X22" s="8"/>
      <c r="Y22" s="11"/>
      <c r="Z22" s="16"/>
      <c r="AA22" s="9"/>
      <c r="AB22" s="9"/>
      <c r="AC22" s="9"/>
      <c r="AD22" s="9"/>
      <c r="AE22" s="9"/>
      <c r="AF22" s="11"/>
      <c r="AG22" s="11"/>
      <c r="AH22" s="11"/>
      <c r="AI22" s="11"/>
      <c r="AJ22" s="9"/>
      <c r="AK22" s="9"/>
      <c r="AL22" s="9"/>
      <c r="AM22" s="9"/>
      <c r="AN22" s="9"/>
      <c r="AO22" s="9"/>
      <c r="AP22" s="9"/>
      <c r="AQ22" s="9"/>
      <c r="AR22" s="9"/>
      <c r="AS22" s="9"/>
      <c r="AT22" s="9"/>
      <c r="AU22" s="8"/>
    </row>
    <row r="23" spans="1:47" x14ac:dyDescent="0.25">
      <c r="A23" s="21"/>
      <c r="B23" s="21"/>
      <c r="C23" s="32"/>
      <c r="D23" s="21"/>
      <c r="E23" s="21"/>
      <c r="F23" s="21"/>
      <c r="G23" s="21"/>
      <c r="H23" s="21"/>
      <c r="I23" s="21"/>
      <c r="J23" s="21"/>
      <c r="K23" s="21"/>
      <c r="L23" s="21"/>
      <c r="M23" s="21"/>
      <c r="N23" s="21"/>
      <c r="O23" s="21"/>
      <c r="P23" s="21"/>
      <c r="Q23" s="21"/>
      <c r="R23" s="21"/>
      <c r="S23" s="21"/>
      <c r="T23" s="21"/>
      <c r="U23" s="21"/>
      <c r="V23" s="21"/>
      <c r="W23" s="21"/>
      <c r="X23" s="21"/>
      <c r="Y23" s="22"/>
      <c r="Z23" s="23"/>
      <c r="AA23" s="21"/>
      <c r="AB23" s="21"/>
      <c r="AC23" s="21"/>
      <c r="AD23" s="21"/>
      <c r="AE23" s="21"/>
      <c r="AF23" s="21"/>
      <c r="AG23" s="21"/>
      <c r="AH23" s="21"/>
      <c r="AI23" s="21"/>
      <c r="AJ23" s="21"/>
      <c r="AK23" s="21"/>
      <c r="AL23" s="21"/>
      <c r="AM23" s="21"/>
      <c r="AN23" s="21"/>
      <c r="AO23" s="21"/>
      <c r="AP23" s="21"/>
      <c r="AQ23" s="21"/>
      <c r="AR23" s="21"/>
      <c r="AS23" s="21"/>
      <c r="AT23" s="21"/>
      <c r="AU23" s="20"/>
    </row>
    <row r="24" spans="1:47" x14ac:dyDescent="0.25">
      <c r="A24" s="7"/>
      <c r="B24" s="12"/>
      <c r="C24" s="31"/>
      <c r="D24" s="7"/>
      <c r="E24" s="7"/>
      <c r="F24" s="7"/>
      <c r="G24" s="7"/>
      <c r="H24" s="7"/>
      <c r="I24" s="12"/>
      <c r="J24" s="12"/>
      <c r="K24" s="12"/>
      <c r="L24" s="12"/>
      <c r="M24" s="7"/>
      <c r="N24" s="7"/>
      <c r="O24" s="7"/>
      <c r="P24" s="7"/>
      <c r="Q24" s="7"/>
      <c r="R24" s="7"/>
      <c r="S24" s="7"/>
      <c r="T24" s="7"/>
      <c r="U24" s="7"/>
      <c r="V24" s="7"/>
      <c r="W24" s="7"/>
      <c r="X24" s="7"/>
      <c r="Y24" s="12"/>
      <c r="Z24" s="15"/>
      <c r="AA24" s="7"/>
      <c r="AB24" s="7"/>
      <c r="AC24" s="7"/>
      <c r="AD24" s="7"/>
      <c r="AE24" s="7"/>
      <c r="AF24" s="12"/>
      <c r="AG24" s="12"/>
      <c r="AH24" s="12"/>
      <c r="AI24" s="12"/>
      <c r="AJ24" s="7"/>
      <c r="AK24" s="7"/>
      <c r="AL24" s="7"/>
      <c r="AM24" s="7"/>
      <c r="AN24" s="7"/>
      <c r="AO24" s="7"/>
      <c r="AP24" s="7"/>
      <c r="AQ24" s="7"/>
      <c r="AR24" s="7"/>
      <c r="AS24" s="7"/>
      <c r="AT24" s="7"/>
      <c r="AU24" s="7"/>
    </row>
    <row r="25" spans="1:47" x14ac:dyDescent="0.25">
      <c r="A25" s="21"/>
      <c r="B25" s="21"/>
      <c r="C25" s="32"/>
      <c r="D25" s="21"/>
      <c r="E25" s="21"/>
      <c r="F25" s="21"/>
      <c r="G25" s="21"/>
      <c r="H25" s="21"/>
      <c r="I25" s="21"/>
      <c r="J25" s="21"/>
      <c r="K25" s="21"/>
      <c r="L25" s="21"/>
      <c r="M25" s="21"/>
      <c r="N25" s="21"/>
      <c r="O25" s="21"/>
      <c r="P25" s="21"/>
      <c r="Q25" s="21"/>
      <c r="R25" s="21"/>
      <c r="S25" s="21"/>
      <c r="T25" s="21"/>
      <c r="U25" s="21"/>
      <c r="V25" s="21"/>
      <c r="W25" s="21"/>
      <c r="X25" s="21"/>
      <c r="Y25" s="22"/>
      <c r="Z25" s="23"/>
      <c r="AA25" s="21"/>
      <c r="AB25" s="21"/>
      <c r="AC25" s="21"/>
      <c r="AD25" s="21"/>
      <c r="AE25" s="21"/>
      <c r="AF25" s="21"/>
      <c r="AG25" s="21"/>
      <c r="AH25" s="21"/>
      <c r="AI25" s="21"/>
      <c r="AJ25" s="21"/>
      <c r="AK25" s="21"/>
      <c r="AL25" s="21"/>
      <c r="AM25" s="21"/>
      <c r="AN25" s="21"/>
      <c r="AO25" s="21"/>
      <c r="AP25" s="21"/>
      <c r="AQ25" s="21"/>
      <c r="AR25" s="21"/>
      <c r="AS25" s="21"/>
      <c r="AT25" s="21"/>
      <c r="AU25" s="20"/>
    </row>
    <row r="26" spans="1:47" x14ac:dyDescent="0.25">
      <c r="A26" s="7"/>
      <c r="B26" s="12"/>
      <c r="C26" s="31"/>
      <c r="D26" s="7"/>
      <c r="E26" s="7"/>
      <c r="F26" s="7"/>
      <c r="G26" s="7"/>
      <c r="H26" s="7"/>
      <c r="I26" s="12"/>
      <c r="J26" s="12"/>
      <c r="K26" s="12"/>
      <c r="L26" s="12"/>
      <c r="M26" s="7"/>
      <c r="N26" s="7"/>
      <c r="O26" s="7"/>
      <c r="P26" s="7"/>
      <c r="Q26" s="7"/>
      <c r="R26" s="7"/>
      <c r="S26" s="7"/>
      <c r="T26" s="7"/>
      <c r="U26" s="7"/>
      <c r="V26" s="7"/>
      <c r="W26" s="7"/>
      <c r="X26" s="7"/>
      <c r="Y26" s="12"/>
      <c r="Z26" s="15"/>
      <c r="AA26" s="7"/>
      <c r="AB26" s="7"/>
      <c r="AC26" s="7"/>
      <c r="AD26" s="7"/>
      <c r="AE26" s="7"/>
      <c r="AF26" s="12"/>
      <c r="AG26" s="12"/>
      <c r="AH26" s="12"/>
      <c r="AI26" s="12"/>
      <c r="AJ26" s="7"/>
      <c r="AK26" s="7"/>
      <c r="AL26" s="7"/>
      <c r="AM26" s="7"/>
      <c r="AN26" s="7"/>
      <c r="AO26" s="7"/>
      <c r="AP26" s="7"/>
      <c r="AQ26" s="7"/>
      <c r="AR26" s="7"/>
      <c r="AS26" s="7"/>
      <c r="AT26" s="7"/>
      <c r="AU26" s="7"/>
    </row>
    <row r="27" spans="1:47" x14ac:dyDescent="0.25">
      <c r="A27" s="21"/>
      <c r="B27" s="21"/>
      <c r="C27" s="32"/>
      <c r="D27" s="21"/>
      <c r="E27" s="21"/>
      <c r="F27" s="21"/>
      <c r="G27" s="21"/>
      <c r="H27" s="21"/>
      <c r="I27" s="21"/>
      <c r="J27" s="21"/>
      <c r="K27" s="21"/>
      <c r="L27" s="21"/>
      <c r="M27" s="21"/>
      <c r="N27" s="21"/>
      <c r="O27" s="21"/>
      <c r="P27" s="21"/>
      <c r="Q27" s="21"/>
      <c r="R27" s="21"/>
      <c r="S27" s="21"/>
      <c r="T27" s="21"/>
      <c r="U27" s="21"/>
      <c r="V27" s="21"/>
      <c r="W27" s="21"/>
      <c r="X27" s="21"/>
      <c r="Y27" s="22"/>
      <c r="Z27" s="23"/>
      <c r="AA27" s="21"/>
      <c r="AB27" s="21"/>
      <c r="AC27" s="21"/>
      <c r="AD27" s="21"/>
      <c r="AE27" s="21"/>
      <c r="AF27" s="21"/>
      <c r="AG27" s="21"/>
      <c r="AH27" s="21"/>
      <c r="AI27" s="21"/>
      <c r="AJ27" s="21"/>
      <c r="AK27" s="21"/>
      <c r="AL27" s="21"/>
      <c r="AM27" s="21"/>
      <c r="AN27" s="21"/>
      <c r="AO27" s="21"/>
      <c r="AP27" s="21"/>
      <c r="AQ27" s="21"/>
      <c r="AR27" s="21"/>
      <c r="AS27" s="21"/>
      <c r="AT27" s="21"/>
      <c r="AU27" s="20"/>
    </row>
    <row r="28" spans="1:47" x14ac:dyDescent="0.25">
      <c r="A28" s="7"/>
      <c r="B28" s="12"/>
      <c r="C28" s="31"/>
      <c r="D28" s="7"/>
      <c r="E28" s="7"/>
      <c r="F28" s="7"/>
      <c r="G28" s="7"/>
      <c r="H28" s="7"/>
      <c r="I28" s="12"/>
      <c r="J28" s="12"/>
      <c r="K28" s="12"/>
      <c r="L28" s="12"/>
      <c r="M28" s="7"/>
      <c r="N28" s="7"/>
      <c r="O28" s="7"/>
      <c r="P28" s="7"/>
      <c r="Q28" s="7"/>
      <c r="R28" s="7"/>
      <c r="S28" s="7"/>
      <c r="T28" s="7"/>
      <c r="U28" s="7"/>
      <c r="V28" s="7"/>
      <c r="W28" s="7"/>
      <c r="X28" s="7"/>
      <c r="Y28" s="12"/>
      <c r="Z28" s="15"/>
      <c r="AA28" s="7"/>
      <c r="AB28" s="7"/>
      <c r="AC28" s="7"/>
      <c r="AD28" s="7"/>
      <c r="AE28" s="7"/>
      <c r="AF28" s="12"/>
      <c r="AG28" s="12"/>
      <c r="AH28" s="12"/>
      <c r="AI28" s="12"/>
      <c r="AJ28" s="7"/>
      <c r="AK28" s="7"/>
      <c r="AL28" s="7"/>
      <c r="AM28" s="7"/>
      <c r="AN28" s="7"/>
      <c r="AO28" s="7"/>
      <c r="AP28" s="7"/>
      <c r="AQ28" s="7"/>
      <c r="AR28" s="7"/>
      <c r="AS28" s="7"/>
      <c r="AT28" s="7"/>
      <c r="AU28" s="7"/>
    </row>
    <row r="29" spans="1:47" x14ac:dyDescent="0.25">
      <c r="A29" s="21"/>
      <c r="B29" s="21"/>
      <c r="C29" s="32"/>
      <c r="D29" s="21"/>
      <c r="E29" s="21"/>
      <c r="F29" s="21"/>
      <c r="G29" s="21"/>
      <c r="H29" s="21"/>
      <c r="I29" s="21"/>
      <c r="J29" s="21"/>
      <c r="K29" s="21"/>
      <c r="L29" s="21"/>
      <c r="M29" s="21"/>
      <c r="N29" s="21"/>
      <c r="O29" s="21"/>
      <c r="P29" s="21"/>
      <c r="Q29" s="21"/>
      <c r="R29" s="21"/>
      <c r="S29" s="21"/>
      <c r="T29" s="21"/>
      <c r="U29" s="21"/>
      <c r="V29" s="21"/>
      <c r="W29" s="21"/>
      <c r="X29" s="21"/>
      <c r="Y29" s="22"/>
      <c r="Z29" s="23"/>
      <c r="AA29" s="21"/>
      <c r="AB29" s="21"/>
      <c r="AC29" s="21"/>
      <c r="AD29" s="21"/>
      <c r="AE29" s="21"/>
      <c r="AF29" s="21"/>
      <c r="AG29" s="21"/>
      <c r="AH29" s="21"/>
      <c r="AI29" s="21"/>
      <c r="AJ29" s="21"/>
      <c r="AK29" s="21"/>
      <c r="AL29" s="21"/>
      <c r="AM29" s="21"/>
      <c r="AN29" s="21"/>
      <c r="AO29" s="21"/>
      <c r="AP29" s="21"/>
      <c r="AQ29" s="21"/>
      <c r="AR29" s="21"/>
      <c r="AS29" s="21"/>
      <c r="AT29" s="21"/>
      <c r="AU29" s="20"/>
    </row>
    <row r="30" spans="1:47" x14ac:dyDescent="0.25">
      <c r="A30" s="7"/>
      <c r="B30" s="12"/>
      <c r="C30" s="31"/>
      <c r="D30" s="7"/>
      <c r="E30" s="7"/>
      <c r="F30" s="7"/>
      <c r="G30" s="7"/>
      <c r="H30" s="7"/>
      <c r="I30" s="12"/>
      <c r="J30" s="12"/>
      <c r="K30" s="12"/>
      <c r="L30" s="12"/>
      <c r="M30" s="7"/>
      <c r="N30" s="7"/>
      <c r="O30" s="7"/>
      <c r="P30" s="7"/>
      <c r="Q30" s="7"/>
      <c r="R30" s="7"/>
      <c r="S30" s="7"/>
      <c r="T30" s="7"/>
      <c r="U30" s="7"/>
      <c r="V30" s="7"/>
      <c r="W30" s="7"/>
      <c r="X30" s="7"/>
      <c r="Y30" s="12"/>
      <c r="Z30" s="15"/>
      <c r="AA30" s="7"/>
      <c r="AB30" s="7"/>
      <c r="AC30" s="7"/>
      <c r="AD30" s="7"/>
      <c r="AE30" s="7"/>
      <c r="AF30" s="12"/>
      <c r="AG30" s="12"/>
      <c r="AH30" s="12"/>
      <c r="AI30" s="12"/>
      <c r="AJ30" s="7"/>
      <c r="AK30" s="7"/>
      <c r="AL30" s="7"/>
      <c r="AM30" s="7"/>
      <c r="AN30" s="7"/>
      <c r="AO30" s="7"/>
      <c r="AP30" s="7"/>
      <c r="AQ30" s="7"/>
      <c r="AR30" s="7"/>
      <c r="AS30" s="7"/>
      <c r="AT30" s="7"/>
      <c r="AU30" s="7"/>
    </row>
    <row r="31" spans="1:47" x14ac:dyDescent="0.25">
      <c r="A31" s="21"/>
      <c r="B31" s="21"/>
      <c r="C31" s="32"/>
      <c r="D31" s="21"/>
      <c r="E31" s="21"/>
      <c r="F31" s="21"/>
      <c r="G31" s="21"/>
      <c r="H31" s="21"/>
      <c r="I31" s="21"/>
      <c r="J31" s="21"/>
      <c r="K31" s="21"/>
      <c r="L31" s="21"/>
      <c r="M31" s="21"/>
      <c r="N31" s="21"/>
      <c r="O31" s="21"/>
      <c r="P31" s="21"/>
      <c r="Q31" s="21"/>
      <c r="R31" s="21"/>
      <c r="S31" s="21"/>
      <c r="T31" s="21"/>
      <c r="U31" s="21"/>
      <c r="V31" s="21"/>
      <c r="W31" s="21"/>
      <c r="X31" s="21"/>
      <c r="Y31" s="22"/>
      <c r="Z31" s="23"/>
      <c r="AA31" s="21"/>
      <c r="AB31" s="21"/>
      <c r="AC31" s="21"/>
      <c r="AD31" s="21"/>
      <c r="AE31" s="21"/>
      <c r="AF31" s="21"/>
      <c r="AG31" s="21"/>
      <c r="AH31" s="21"/>
      <c r="AI31" s="21"/>
      <c r="AJ31" s="21"/>
      <c r="AK31" s="21"/>
      <c r="AL31" s="21"/>
      <c r="AM31" s="21"/>
      <c r="AN31" s="21"/>
      <c r="AO31" s="21"/>
      <c r="AP31" s="21"/>
      <c r="AQ31" s="21"/>
      <c r="AR31" s="21"/>
      <c r="AS31" s="21"/>
      <c r="AT31" s="21"/>
      <c r="AU31" s="20"/>
    </row>
    <row r="32" spans="1:47" x14ac:dyDescent="0.25">
      <c r="A32" s="7"/>
      <c r="B32" s="12"/>
      <c r="C32" s="31"/>
      <c r="D32" s="7"/>
      <c r="E32" s="7"/>
      <c r="F32" s="7"/>
      <c r="G32" s="7"/>
      <c r="H32" s="7"/>
      <c r="I32" s="12"/>
      <c r="J32" s="12"/>
      <c r="K32" s="12"/>
      <c r="L32" s="12"/>
      <c r="M32" s="7"/>
      <c r="N32" s="7"/>
      <c r="O32" s="7"/>
      <c r="P32" s="7"/>
      <c r="Q32" s="7"/>
      <c r="R32" s="7"/>
      <c r="S32" s="7"/>
      <c r="T32" s="7"/>
      <c r="U32" s="7"/>
      <c r="V32" s="7"/>
      <c r="W32" s="7"/>
      <c r="X32" s="7"/>
      <c r="Y32" s="12"/>
      <c r="Z32" s="15"/>
      <c r="AA32" s="7"/>
      <c r="AB32" s="7"/>
      <c r="AC32" s="7"/>
      <c r="AD32" s="7"/>
      <c r="AE32" s="7"/>
      <c r="AF32" s="12"/>
      <c r="AG32" s="12"/>
      <c r="AH32" s="12"/>
      <c r="AI32" s="12"/>
      <c r="AJ32" s="7"/>
      <c r="AK32" s="7"/>
      <c r="AL32" s="7"/>
      <c r="AM32" s="7"/>
      <c r="AN32" s="7"/>
      <c r="AO32" s="7"/>
      <c r="AP32" s="7"/>
      <c r="AQ32" s="7"/>
      <c r="AR32" s="7"/>
      <c r="AS32" s="7"/>
      <c r="AT32" s="7"/>
      <c r="AU32" s="7"/>
    </row>
    <row r="33" spans="1:47" x14ac:dyDescent="0.25">
      <c r="A33" s="21"/>
      <c r="B33" s="21"/>
      <c r="C33" s="32"/>
      <c r="D33" s="21"/>
      <c r="E33" s="21"/>
      <c r="F33" s="21"/>
      <c r="G33" s="21"/>
      <c r="H33" s="21"/>
      <c r="I33" s="21"/>
      <c r="J33" s="21"/>
      <c r="K33" s="21"/>
      <c r="L33" s="21"/>
      <c r="M33" s="21"/>
      <c r="N33" s="21"/>
      <c r="O33" s="21"/>
      <c r="P33" s="21"/>
      <c r="Q33" s="21"/>
      <c r="R33" s="21"/>
      <c r="S33" s="21"/>
      <c r="T33" s="21"/>
      <c r="U33" s="21"/>
      <c r="V33" s="21"/>
      <c r="W33" s="21"/>
      <c r="X33" s="21"/>
      <c r="Y33" s="22"/>
      <c r="Z33" s="23"/>
      <c r="AA33" s="21"/>
      <c r="AB33" s="21"/>
      <c r="AC33" s="21"/>
      <c r="AD33" s="21"/>
      <c r="AE33" s="21"/>
      <c r="AF33" s="21"/>
      <c r="AG33" s="21"/>
      <c r="AH33" s="21"/>
      <c r="AI33" s="21"/>
      <c r="AJ33" s="21"/>
      <c r="AK33" s="21"/>
      <c r="AL33" s="21"/>
      <c r="AM33" s="21"/>
      <c r="AN33" s="21"/>
      <c r="AO33" s="21"/>
      <c r="AP33" s="21"/>
      <c r="AQ33" s="21"/>
      <c r="AR33" s="21"/>
      <c r="AS33" s="21"/>
      <c r="AT33" s="21"/>
      <c r="AU33" s="20"/>
    </row>
    <row r="34" spans="1:47" x14ac:dyDescent="0.25">
      <c r="A34" s="8"/>
      <c r="B34" s="11"/>
      <c r="C34" s="11"/>
      <c r="D34" s="9"/>
      <c r="E34" s="9"/>
      <c r="F34" s="9"/>
      <c r="G34" s="9"/>
      <c r="H34" s="9"/>
      <c r="I34" s="11"/>
      <c r="J34" s="11"/>
      <c r="K34" s="11"/>
      <c r="L34" s="11"/>
      <c r="M34" s="9"/>
      <c r="N34" s="9"/>
      <c r="O34" s="9"/>
      <c r="P34" s="9"/>
      <c r="Q34" s="9"/>
      <c r="R34" s="9"/>
      <c r="S34" s="9"/>
      <c r="T34" s="9"/>
      <c r="U34" s="9"/>
      <c r="V34" s="9"/>
      <c r="W34" s="9"/>
      <c r="X34" s="8"/>
      <c r="Y34" s="11"/>
      <c r="Z34" s="16"/>
      <c r="AA34" s="9"/>
      <c r="AB34" s="9"/>
      <c r="AC34" s="9"/>
      <c r="AD34" s="9"/>
      <c r="AE34" s="9"/>
      <c r="AF34" s="11"/>
      <c r="AG34" s="11"/>
      <c r="AH34" s="11"/>
      <c r="AI34" s="11"/>
      <c r="AJ34" s="9"/>
      <c r="AK34" s="9"/>
      <c r="AL34" s="9"/>
      <c r="AM34" s="9"/>
      <c r="AN34" s="9"/>
      <c r="AO34" s="9"/>
      <c r="AP34" s="9"/>
      <c r="AQ34" s="9"/>
      <c r="AR34" s="9"/>
      <c r="AS34" s="9"/>
      <c r="AT34" s="9"/>
      <c r="AU34" s="8"/>
    </row>
    <row r="35" spans="1:47" x14ac:dyDescent="0.25">
      <c r="A35" s="21"/>
      <c r="B35" s="21"/>
      <c r="C35" s="32"/>
      <c r="D35" s="21"/>
      <c r="E35" s="21"/>
      <c r="F35" s="21"/>
      <c r="G35" s="21"/>
      <c r="H35" s="21"/>
      <c r="I35" s="21"/>
      <c r="J35" s="21"/>
      <c r="K35" s="21"/>
      <c r="L35" s="21"/>
      <c r="M35" s="21"/>
      <c r="N35" s="21"/>
      <c r="O35" s="21"/>
      <c r="P35" s="21"/>
      <c r="Q35" s="21"/>
      <c r="R35" s="21"/>
      <c r="S35" s="21"/>
      <c r="T35" s="21"/>
      <c r="U35" s="21"/>
      <c r="V35" s="21"/>
      <c r="W35" s="21"/>
      <c r="X35" s="21"/>
      <c r="Y35" s="22"/>
      <c r="Z35" s="23"/>
      <c r="AA35" s="21"/>
      <c r="AB35" s="21"/>
      <c r="AC35" s="21"/>
      <c r="AD35" s="21"/>
      <c r="AE35" s="21"/>
      <c r="AF35" s="21"/>
      <c r="AG35" s="21"/>
      <c r="AH35" s="21"/>
      <c r="AI35" s="21"/>
      <c r="AJ35" s="21"/>
      <c r="AK35" s="21"/>
      <c r="AL35" s="21"/>
      <c r="AM35" s="21"/>
      <c r="AN35" s="21"/>
      <c r="AO35" s="21"/>
      <c r="AP35" s="21"/>
      <c r="AQ35" s="21"/>
      <c r="AR35" s="21"/>
      <c r="AS35" s="21"/>
      <c r="AT35" s="21"/>
      <c r="AU35" s="20"/>
    </row>
    <row r="36" spans="1:47" x14ac:dyDescent="0.25">
      <c r="A36" s="7"/>
      <c r="B36" s="12"/>
      <c r="C36" s="31"/>
      <c r="D36" s="7"/>
      <c r="E36" s="7"/>
      <c r="F36" s="7"/>
      <c r="G36" s="7"/>
      <c r="H36" s="7"/>
      <c r="I36" s="12"/>
      <c r="J36" s="12"/>
      <c r="K36" s="12"/>
      <c r="L36" s="12"/>
      <c r="M36" s="7"/>
      <c r="N36" s="7"/>
      <c r="O36" s="7"/>
      <c r="P36" s="7"/>
      <c r="Q36" s="7"/>
      <c r="R36" s="7"/>
      <c r="S36" s="7"/>
      <c r="T36" s="7"/>
      <c r="U36" s="7"/>
      <c r="V36" s="7"/>
      <c r="W36" s="7"/>
      <c r="X36" s="7"/>
      <c r="Y36" s="12"/>
      <c r="Z36" s="15"/>
      <c r="AA36" s="7"/>
      <c r="AB36" s="7"/>
      <c r="AC36" s="7"/>
      <c r="AD36" s="7"/>
      <c r="AE36" s="7"/>
      <c r="AF36" s="12"/>
      <c r="AG36" s="12"/>
      <c r="AH36" s="12"/>
      <c r="AI36" s="12"/>
      <c r="AJ36" s="7"/>
      <c r="AK36" s="7"/>
      <c r="AL36" s="7"/>
      <c r="AM36" s="7"/>
      <c r="AN36" s="7"/>
      <c r="AO36" s="7"/>
      <c r="AP36" s="7"/>
      <c r="AQ36" s="7"/>
      <c r="AR36" s="7"/>
      <c r="AS36" s="7"/>
      <c r="AT36" s="7"/>
      <c r="AU36" s="7"/>
    </row>
    <row r="37" spans="1:47" x14ac:dyDescent="0.25">
      <c r="A37" s="21"/>
      <c r="B37" s="21"/>
      <c r="C37" s="32"/>
      <c r="D37" s="21"/>
      <c r="E37" s="21"/>
      <c r="F37" s="21"/>
      <c r="G37" s="21"/>
      <c r="H37" s="21"/>
      <c r="I37" s="21"/>
      <c r="J37" s="21"/>
      <c r="K37" s="21"/>
      <c r="L37" s="21"/>
      <c r="M37" s="21"/>
      <c r="N37" s="21"/>
      <c r="O37" s="21"/>
      <c r="P37" s="21"/>
      <c r="Q37" s="21"/>
      <c r="R37" s="21"/>
      <c r="S37" s="21"/>
      <c r="T37" s="21"/>
      <c r="U37" s="21"/>
      <c r="V37" s="21"/>
      <c r="W37" s="21"/>
      <c r="X37" s="21"/>
      <c r="Y37" s="22"/>
      <c r="Z37" s="23"/>
      <c r="AA37" s="21"/>
      <c r="AB37" s="21"/>
      <c r="AC37" s="21"/>
      <c r="AD37" s="21"/>
      <c r="AE37" s="21"/>
      <c r="AF37" s="21"/>
      <c r="AG37" s="21"/>
      <c r="AH37" s="21"/>
      <c r="AI37" s="21"/>
      <c r="AJ37" s="21"/>
      <c r="AK37" s="21"/>
      <c r="AL37" s="21"/>
      <c r="AM37" s="21"/>
      <c r="AN37" s="21"/>
      <c r="AO37" s="21"/>
      <c r="AP37" s="21"/>
      <c r="AQ37" s="21"/>
      <c r="AR37" s="21"/>
      <c r="AS37" s="21"/>
      <c r="AT37" s="21"/>
      <c r="AU37" s="20"/>
    </row>
    <row r="38" spans="1:47" x14ac:dyDescent="0.25">
      <c r="A38" s="7"/>
      <c r="B38" s="12"/>
      <c r="C38" s="31"/>
      <c r="D38" s="7"/>
      <c r="E38" s="7"/>
      <c r="F38" s="7"/>
      <c r="G38" s="7"/>
      <c r="H38" s="7"/>
      <c r="I38" s="12"/>
      <c r="J38" s="12"/>
      <c r="K38" s="12"/>
      <c r="L38" s="12"/>
      <c r="M38" s="7"/>
      <c r="N38" s="7"/>
      <c r="O38" s="7"/>
      <c r="P38" s="7"/>
      <c r="Q38" s="7"/>
      <c r="R38" s="7"/>
      <c r="S38" s="7"/>
      <c r="T38" s="7"/>
      <c r="U38" s="7"/>
      <c r="V38" s="7"/>
      <c r="W38" s="7"/>
      <c r="X38" s="7"/>
      <c r="Y38" s="12"/>
      <c r="Z38" s="15"/>
      <c r="AA38" s="7"/>
      <c r="AB38" s="7"/>
      <c r="AC38" s="7"/>
      <c r="AD38" s="7"/>
      <c r="AE38" s="7"/>
      <c r="AF38" s="12"/>
      <c r="AG38" s="12"/>
      <c r="AH38" s="12"/>
      <c r="AI38" s="12"/>
      <c r="AJ38" s="7"/>
      <c r="AK38" s="7"/>
      <c r="AL38" s="7"/>
      <c r="AM38" s="7"/>
      <c r="AN38" s="7"/>
      <c r="AO38" s="7"/>
      <c r="AP38" s="7"/>
      <c r="AQ38" s="7"/>
      <c r="AR38" s="7"/>
      <c r="AS38" s="7"/>
      <c r="AT38" s="7"/>
      <c r="AU38" s="7"/>
    </row>
    <row r="39" spans="1:47" x14ac:dyDescent="0.25">
      <c r="A39" s="21"/>
      <c r="B39" s="21"/>
      <c r="C39" s="32"/>
      <c r="D39" s="21"/>
      <c r="E39" s="21"/>
      <c r="F39" s="21"/>
      <c r="G39" s="21"/>
      <c r="H39" s="21"/>
      <c r="I39" s="21"/>
      <c r="J39" s="21"/>
      <c r="K39" s="21"/>
      <c r="L39" s="21"/>
      <c r="M39" s="21"/>
      <c r="N39" s="21"/>
      <c r="O39" s="21"/>
      <c r="P39" s="21"/>
      <c r="Q39" s="21"/>
      <c r="R39" s="21"/>
      <c r="S39" s="21"/>
      <c r="T39" s="21"/>
      <c r="U39" s="21"/>
      <c r="V39" s="21"/>
      <c r="W39" s="21"/>
      <c r="X39" s="21"/>
      <c r="Y39" s="22"/>
      <c r="Z39" s="23"/>
      <c r="AA39" s="21"/>
      <c r="AB39" s="21"/>
      <c r="AC39" s="21"/>
      <c r="AD39" s="21"/>
      <c r="AE39" s="21"/>
      <c r="AF39" s="21"/>
      <c r="AG39" s="21"/>
      <c r="AH39" s="21"/>
      <c r="AI39" s="21"/>
      <c r="AJ39" s="21"/>
      <c r="AK39" s="21"/>
      <c r="AL39" s="21"/>
      <c r="AM39" s="21"/>
      <c r="AN39" s="21"/>
      <c r="AO39" s="21"/>
      <c r="AP39" s="21"/>
      <c r="AQ39" s="21"/>
      <c r="AR39" s="21"/>
      <c r="AS39" s="21"/>
      <c r="AT39" s="21"/>
      <c r="AU39" s="20"/>
    </row>
    <row r="40" spans="1:47" x14ac:dyDescent="0.25">
      <c r="A40" s="7"/>
      <c r="B40" s="12"/>
      <c r="C40" s="31"/>
      <c r="D40" s="7"/>
      <c r="E40" s="7"/>
      <c r="F40" s="7"/>
      <c r="G40" s="7"/>
      <c r="H40" s="7"/>
      <c r="I40" s="12"/>
      <c r="J40" s="12"/>
      <c r="K40" s="12"/>
      <c r="L40" s="12"/>
      <c r="M40" s="7"/>
      <c r="N40" s="7"/>
      <c r="O40" s="7"/>
      <c r="P40" s="7"/>
      <c r="Q40" s="7"/>
      <c r="R40" s="7"/>
      <c r="S40" s="7"/>
      <c r="T40" s="7"/>
      <c r="U40" s="7"/>
      <c r="V40" s="7"/>
      <c r="W40" s="7"/>
      <c r="X40" s="7"/>
      <c r="Y40" s="12"/>
      <c r="Z40" s="15"/>
      <c r="AA40" s="7"/>
      <c r="AB40" s="7"/>
      <c r="AC40" s="7"/>
      <c r="AD40" s="7"/>
      <c r="AE40" s="7"/>
      <c r="AF40" s="12"/>
      <c r="AG40" s="12"/>
      <c r="AH40" s="12"/>
      <c r="AI40" s="12"/>
      <c r="AJ40" s="7"/>
      <c r="AK40" s="7"/>
      <c r="AL40" s="7"/>
      <c r="AM40" s="7"/>
      <c r="AN40" s="7"/>
      <c r="AO40" s="7"/>
      <c r="AP40" s="7"/>
      <c r="AQ40" s="7"/>
      <c r="AR40" s="7"/>
      <c r="AS40" s="7"/>
      <c r="AT40" s="7"/>
      <c r="AU40" s="7"/>
    </row>
    <row r="41" spans="1:47" x14ac:dyDescent="0.25">
      <c r="A41" s="21"/>
      <c r="B41" s="21"/>
      <c r="C41" s="32"/>
      <c r="D41" s="21"/>
      <c r="E41" s="21"/>
      <c r="F41" s="21"/>
      <c r="G41" s="21"/>
      <c r="H41" s="21"/>
      <c r="I41" s="21"/>
      <c r="J41" s="21"/>
      <c r="K41" s="21"/>
      <c r="L41" s="21"/>
      <c r="M41" s="21"/>
      <c r="N41" s="21"/>
      <c r="O41" s="21"/>
      <c r="P41" s="21"/>
      <c r="Q41" s="21"/>
      <c r="R41" s="21"/>
      <c r="S41" s="21"/>
      <c r="T41" s="21"/>
      <c r="U41" s="21"/>
      <c r="V41" s="21"/>
      <c r="W41" s="21"/>
      <c r="X41" s="21"/>
      <c r="Y41" s="22"/>
      <c r="Z41" s="23"/>
      <c r="AA41" s="21"/>
      <c r="AB41" s="21"/>
      <c r="AC41" s="21"/>
      <c r="AD41" s="21"/>
      <c r="AE41" s="21"/>
      <c r="AF41" s="21"/>
      <c r="AG41" s="21"/>
      <c r="AH41" s="21"/>
      <c r="AI41" s="21"/>
      <c r="AJ41" s="21"/>
      <c r="AK41" s="21"/>
      <c r="AL41" s="21"/>
      <c r="AM41" s="21"/>
      <c r="AN41" s="21"/>
      <c r="AO41" s="21"/>
      <c r="AP41" s="21"/>
      <c r="AQ41" s="21"/>
      <c r="AR41" s="21"/>
      <c r="AS41" s="21"/>
      <c r="AT41" s="21"/>
      <c r="AU41" s="20"/>
    </row>
  </sheetData>
  <mergeCells count="5">
    <mergeCell ref="F2:H2"/>
    <mergeCell ref="I2:K2"/>
    <mergeCell ref="L2:N2"/>
    <mergeCell ref="O2:Q2"/>
    <mergeCell ref="AG2:AI2"/>
  </mergeCells>
  <pageMargins left="0.7" right="0.7" top="0.75" bottom="0.75" header="0.3" footer="0.3"/>
  <pageSetup orientation="portrait" horizontalDpi="0"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33F6E-305F-4E70-86FC-85965CFAF12E}">
  <dimension ref="A1:AU33"/>
  <sheetViews>
    <sheetView workbookViewId="0">
      <selection activeCell="G17" sqref="G17"/>
    </sheetView>
  </sheetViews>
  <sheetFormatPr defaultRowHeight="15" x14ac:dyDescent="0.25"/>
  <cols>
    <col min="1" max="1" width="8.42578125" style="33" customWidth="1"/>
    <col min="2" max="2" width="11.140625" customWidth="1"/>
    <col min="3" max="3" width="14.7109375" customWidth="1"/>
    <col min="4" max="4" width="5.5703125" bestFit="1" customWidth="1"/>
    <col min="6" max="6" width="19.28515625" customWidth="1"/>
    <col min="7" max="7" width="17.7109375" customWidth="1"/>
    <col min="8" max="8" width="11" customWidth="1"/>
    <col min="9" max="9" width="15.7109375" customWidth="1"/>
    <col min="10" max="10" width="14.5703125" customWidth="1"/>
    <col min="11" max="11" width="15.85546875" customWidth="1"/>
    <col min="12" max="12" width="16" customWidth="1"/>
    <col min="13" max="13" width="15" customWidth="1"/>
    <col min="14" max="14" width="13.85546875" customWidth="1"/>
    <col min="15" max="15" width="17.85546875" customWidth="1"/>
    <col min="16" max="17" width="11" customWidth="1"/>
    <col min="18" max="18" width="13.28515625" bestFit="1" customWidth="1"/>
    <col min="19" max="19" width="12" bestFit="1" customWidth="1"/>
    <col min="20" max="20" width="11" bestFit="1" customWidth="1"/>
    <col min="21" max="21" width="13" bestFit="1" customWidth="1"/>
    <col min="22" max="22" width="15.7109375" bestFit="1" customWidth="1"/>
    <col min="23" max="23" width="17.42578125" bestFit="1" customWidth="1"/>
    <col min="24" max="24" width="11.85546875" customWidth="1"/>
    <col min="25" max="25" width="9.42578125" customWidth="1"/>
    <col min="26" max="26" width="7.7109375" customWidth="1"/>
    <col min="27" max="27" width="14.85546875" customWidth="1"/>
    <col min="28" max="28" width="17.42578125" customWidth="1"/>
    <col min="29" max="29" width="15.42578125" customWidth="1"/>
    <col min="30" max="30" width="16.140625" customWidth="1"/>
    <col min="31" max="31" width="13.7109375" customWidth="1"/>
    <col min="32" max="32" width="5.5703125" bestFit="1" customWidth="1"/>
    <col min="33" max="33" width="11.5703125" customWidth="1"/>
    <col min="34" max="35" width="12" customWidth="1"/>
    <col min="36" max="36" width="15.42578125" customWidth="1"/>
    <col min="37" max="37" width="15.85546875" customWidth="1"/>
    <col min="38" max="38" width="16.140625" customWidth="1"/>
    <col min="39" max="39" width="14.28515625" customWidth="1"/>
    <col min="41" max="41" width="19" customWidth="1"/>
    <col min="42" max="42" width="21" customWidth="1"/>
    <col min="43" max="43" width="9.7109375" customWidth="1"/>
    <col min="44" max="44" width="16.7109375" customWidth="1"/>
    <col min="45" max="45" width="16.42578125" customWidth="1"/>
    <col min="46" max="46" width="15.85546875" customWidth="1"/>
    <col min="47" max="47" width="11.140625" customWidth="1"/>
  </cols>
  <sheetData>
    <row r="1" spans="1:47" s="34" customFormat="1" ht="28.5" customHeight="1" x14ac:dyDescent="0.25">
      <c r="A1" s="35" t="s">
        <v>643</v>
      </c>
      <c r="B1" s="35" t="s">
        <v>102</v>
      </c>
      <c r="C1" s="35" t="s">
        <v>3</v>
      </c>
      <c r="D1" s="35" t="s">
        <v>804</v>
      </c>
      <c r="E1" s="35" t="s">
        <v>742</v>
      </c>
      <c r="F1" s="35" t="s">
        <v>789</v>
      </c>
      <c r="G1" s="35" t="s">
        <v>788</v>
      </c>
      <c r="H1" s="35" t="s">
        <v>790</v>
      </c>
      <c r="I1" s="35" t="s">
        <v>791</v>
      </c>
      <c r="J1" s="35" t="s">
        <v>792</v>
      </c>
      <c r="K1" s="35" t="s">
        <v>793</v>
      </c>
      <c r="L1" s="35" t="s">
        <v>794</v>
      </c>
      <c r="M1" s="35" t="s">
        <v>795</v>
      </c>
      <c r="N1" s="35" t="s">
        <v>796</v>
      </c>
      <c r="O1" s="35" t="s">
        <v>797</v>
      </c>
      <c r="P1" s="35" t="s">
        <v>798</v>
      </c>
      <c r="Q1" s="35" t="s">
        <v>799</v>
      </c>
      <c r="R1" s="35" t="s">
        <v>110</v>
      </c>
      <c r="S1" s="35" t="s">
        <v>800</v>
      </c>
      <c r="T1" s="35" t="s">
        <v>746</v>
      </c>
      <c r="U1" s="35" t="s">
        <v>747</v>
      </c>
      <c r="V1" s="35" t="s">
        <v>114</v>
      </c>
      <c r="W1" s="35" t="s">
        <v>748</v>
      </c>
      <c r="X1" s="35" t="s">
        <v>749</v>
      </c>
      <c r="Y1" s="35" t="s">
        <v>750</v>
      </c>
      <c r="Z1" s="35" t="s">
        <v>751</v>
      </c>
      <c r="AA1" s="35" t="s">
        <v>752</v>
      </c>
      <c r="AB1" s="35" t="s">
        <v>753</v>
      </c>
      <c r="AC1" s="35" t="s">
        <v>801</v>
      </c>
      <c r="AD1" s="35" t="s">
        <v>802</v>
      </c>
      <c r="AE1" s="35" t="s">
        <v>803</v>
      </c>
      <c r="AF1" s="35" t="s">
        <v>805</v>
      </c>
      <c r="AG1" s="35" t="s">
        <v>806</v>
      </c>
      <c r="AH1" s="35" t="s">
        <v>807</v>
      </c>
      <c r="AI1" s="35" t="s">
        <v>808</v>
      </c>
      <c r="AJ1" s="35" t="s">
        <v>758</v>
      </c>
      <c r="AK1" s="35" t="s">
        <v>759</v>
      </c>
      <c r="AL1" s="35" t="s">
        <v>760</v>
      </c>
      <c r="AM1" s="35" t="s">
        <v>761</v>
      </c>
      <c r="AN1" s="35" t="s">
        <v>762</v>
      </c>
      <c r="AO1" s="35" t="s">
        <v>763</v>
      </c>
      <c r="AP1" s="35" t="s">
        <v>787</v>
      </c>
      <c r="AQ1" s="35" t="s">
        <v>690</v>
      </c>
      <c r="AR1" s="35" t="s">
        <v>691</v>
      </c>
      <c r="AS1" s="35" t="s">
        <v>809</v>
      </c>
      <c r="AT1" s="35" t="s">
        <v>693</v>
      </c>
      <c r="AU1" s="35" t="s">
        <v>765</v>
      </c>
    </row>
    <row r="2" spans="1:47" ht="15" customHeight="1" x14ac:dyDescent="0.25">
      <c r="A2" t="str">
        <f>_xlfn.TEXTJOIN("&amp;",FALSE,"https://pensionresource.website/EAMain.php?content=EAMain.PlanForms.PBGCxml","i4c1e="&amp;B2,"i4c1p="&amp;C2,"i4b1b="&amp;H2&amp;"-"&amp;F2&amp;"-"&amp;G2,"i4b1e="&amp;K2&amp;"-"&amp;I2&amp;"-"&amp;J2,"i4d="&amp;N2&amp;"-"&amp;L2&amp;"-"&amp;M2,"ii5a="&amp;Q2&amp;"-"&amp;O2&amp;"-"&amp;P2,"ii5b1="&amp;R2,"ii5b2a="&amp;S2,"ii5b2t="&amp;T2,"ii5b2r="&amp;U2,"ii5b2tot="&amp;V2,"ii5b3="&amp;W2,"iii7an="&amp;X2,"iii7av="&amp;Y2,"iii7by="&amp;Z2,"iii7c1s="&amp;AA2,"iii7c1a="&amp;AB2,"iii7c21="&amp;AC2,"iii7c22="&amp;AD2,"iii7c23="&amp;AE2,"iii7c3m="&amp;AI2&amp;"-"&amp;AG2&amp;"-"&amp;AH2,"iii7d1="&amp;AJ2,"iii7d2="&amp;AK2,"iii7d3="&amp;AL2,"iii7d4="&amp;AM2,"iii7e="&amp;AN2,"iii7f="&amp;AO2,"iii7g="&amp;AP2,"iii7h1="&amp;AQ2,"iii7h2="&amp;AR2,"iii7h3="&amp;AS2,"iii7i="&amp;AT2,"iv9="&amp;AU2,"i4es=X","i2h2="&amp;IFERROR(VLOOKUP(ValResultstoPBGCxml!B2,EmailContacts!A:D,2,FALSE),""),"viii20e="&amp;IFERROR(VLOOKUP(ValResultstoPBGCxml!B2,EmailContacts!A:D,3,FALSE),""),"viii21e="&amp;IFERROR(VLOOKUP(ValResultstoPBGCxml!B2,EmailContacts!A:D,4,FALSE),""))</f>
        <v>https://pensionresource.website/EAMain.php?content=EAMain.PlanForms.PBGCxml&amp;i4c1e=810918199&amp;i4c1p=1&amp;i4b1b=2023-1-1&amp;i4b1e=2023-12-31&amp;i4d=2023-1-1&amp;ii5a=2022-12-31&amp;ii5b1=96&amp;ii5b2a=2&amp;ii5b2t=0&amp;ii5b2r=0&amp;ii5b2tot=2&amp;ii5b3=968&amp;iii7an=X&amp;iii7av=&amp;iii7by=&amp;iii7c1s=&amp;iii7c1a=&amp;iii7c21=&amp;iii7c22=&amp;iii7c23=&amp;iii7c3m=--&amp;iii7d1=&amp;iii7d2=&amp;iii7d3=&amp;iii7d4=&amp;iii7e=&amp;iii7f=&amp;iii7g=&amp;iii7h1=&amp;iii7h2=&amp;iii7h3=&amp;iii7i=&amp;iv9=&amp;i4es=X&amp;i2h2=Devin_J_S@Hotmail.com&amp;viii20e=Devin_J_S@Hotmail.com&amp;viii21e=Devin_J_S@Hotmail.com</v>
      </c>
      <c r="B2" s="4">
        <v>810918199</v>
      </c>
      <c r="C2" s="4">
        <v>1</v>
      </c>
      <c r="D2" s="4"/>
      <c r="E2" s="4" t="s">
        <v>741</v>
      </c>
      <c r="F2" s="4" t="s">
        <v>635</v>
      </c>
      <c r="G2" s="4">
        <v>1</v>
      </c>
      <c r="H2" s="4">
        <v>2023</v>
      </c>
      <c r="I2" s="4">
        <v>12</v>
      </c>
      <c r="J2" s="4">
        <v>31</v>
      </c>
      <c r="K2" s="4">
        <v>2023</v>
      </c>
      <c r="L2" s="4">
        <v>1</v>
      </c>
      <c r="M2" s="4">
        <v>1</v>
      </c>
      <c r="N2" s="4" t="s">
        <v>814</v>
      </c>
      <c r="O2" s="4">
        <v>12</v>
      </c>
      <c r="P2" s="4">
        <v>31</v>
      </c>
      <c r="Q2" s="4">
        <v>2022</v>
      </c>
      <c r="R2" s="4" t="s">
        <v>815</v>
      </c>
      <c r="S2" s="4" t="s">
        <v>490</v>
      </c>
      <c r="T2" s="4" t="s">
        <v>365</v>
      </c>
      <c r="U2" s="4" t="s">
        <v>365</v>
      </c>
      <c r="V2" s="4" t="s">
        <v>490</v>
      </c>
      <c r="W2" s="4">
        <v>968</v>
      </c>
      <c r="X2" s="4" t="s">
        <v>63</v>
      </c>
      <c r="Y2" s="4"/>
      <c r="Z2" s="4"/>
      <c r="AA2" s="4"/>
      <c r="AB2" s="4"/>
      <c r="AC2" s="4"/>
      <c r="AD2" s="4"/>
      <c r="AE2" s="4"/>
      <c r="AF2" s="4"/>
      <c r="AG2" s="4"/>
      <c r="AH2" s="4"/>
      <c r="AI2" s="4"/>
      <c r="AJ2" s="4"/>
      <c r="AK2" s="4"/>
      <c r="AL2" s="4"/>
      <c r="AM2" s="4"/>
      <c r="AN2" s="4"/>
      <c r="AO2" s="4"/>
      <c r="AP2" s="4"/>
      <c r="AQ2" s="4"/>
      <c r="AR2" s="4"/>
      <c r="AS2" s="4"/>
      <c r="AT2" s="4"/>
      <c r="AU2" s="4"/>
    </row>
    <row r="3" spans="1:47" ht="15" customHeight="1" x14ac:dyDescent="0.25">
      <c r="A3" t="str">
        <f>_xlfn.TEXTJOIN("&amp;",FALSE,"https://pensionresource.website/EAMain.php?content=EAMain.PlanForms.PBGCxml","i4c1e="&amp;B3,"i4c1p="&amp;C3,"i4b1b="&amp;H3&amp;"-"&amp;F3&amp;"-"&amp;G3,"i4b1e="&amp;K3&amp;"-"&amp;I3&amp;"-"&amp;J3,"i4d="&amp;N3&amp;"-"&amp;L3&amp;"-"&amp;M3,"ii5a="&amp;Q3&amp;"-"&amp;O3&amp;"-"&amp;P3,"ii5b1="&amp;R3,"ii5b2a="&amp;S3,"ii5b2t="&amp;T3,"ii5b2r="&amp;U3,"ii5b2tot="&amp;V3,"ii5b3="&amp;W3,"iii7an="&amp;X3,"iii7av="&amp;Y3,"iii7by="&amp;Z3,"iii7c1s="&amp;AA3,"iii7c1a="&amp;AB3,"iii7c21="&amp;AC3,"iii7c22="&amp;AD3,"iii7c23="&amp;AE3,"iii7c3m="&amp;AI3&amp;"-"&amp;AG3&amp;"-"&amp;AH3,"iii7d1="&amp;AJ3,"iii7d2="&amp;AK3,"iii7d3="&amp;AL3,"iii7d4="&amp;AM3,"iii7e="&amp;AN3,"iii7f="&amp;AO3,"iii7g="&amp;AP3,"iii7h1="&amp;AQ3,"iii7h2="&amp;AR3,"iii7h3="&amp;AS3,"iii7i="&amp;AT3,"iv9="&amp;AU3,"i4es=X","i2h2="&amp;IFERROR(VLOOKUP(ValResultstoPBGCxml!B3,EmailContacts!A:D,2,FALSE),""),"viii20e="&amp;IFERROR(VLOOKUP(ValResultstoPBGCxml!B3,EmailContacts!A:D,3,FALSE),""),"viii21e="&amp;IFERROR(VLOOKUP(ValResultstoPBGCxml!B3,EmailContacts!A:D,4,FALSE),""))</f>
        <v>https://pensionresource.website/EAMain.php?content=EAMain.PlanForms.PBGCxml&amp;i4c1e=810918199&amp;i4c1p=1&amp;i4b1b=2023-1-1&amp;i4b1e=2023-12-31&amp;i4d=2023-1-1&amp;ii5a=2022-12-31&amp;ii5b1=96&amp;ii5b2a=2&amp;ii5b2t=0&amp;ii5b2r=0&amp;ii5b2tot=0&amp;ii5b3=968&amp;iii7an=&amp;iii7av=X&amp;iii7by=&amp;iii7c1s=&amp;iii7c1a=&amp;iii7c21=&amp;iii7c22=&amp;iii7c23=&amp;iii7c3m=--&amp;iii7d1=&amp;iii7d2=&amp;iii7d3=&amp;iii7d4=&amp;iii7e=&amp;iii7f=&amp;iii7g=&amp;iii7h1=&amp;iii7h2=&amp;iii7h3=&amp;iii7i=&amp;iv9=&amp;i4es=X&amp;i2h2=Devin_J_S@Hotmail.com&amp;viii20e=Devin_J_S@Hotmail.com&amp;viii21e=Devin_J_S@Hotmail.com</v>
      </c>
      <c r="B3" s="4">
        <v>810918199</v>
      </c>
      <c r="C3" s="4">
        <v>1</v>
      </c>
      <c r="D3" s="4"/>
      <c r="E3" s="4" t="s">
        <v>741</v>
      </c>
      <c r="F3" s="4">
        <v>1</v>
      </c>
      <c r="G3" s="4">
        <v>1</v>
      </c>
      <c r="H3" s="4">
        <v>2023</v>
      </c>
      <c r="I3" s="4">
        <v>12</v>
      </c>
      <c r="J3" s="4">
        <v>31</v>
      </c>
      <c r="K3" s="4">
        <v>2023</v>
      </c>
      <c r="L3" s="4">
        <v>1</v>
      </c>
      <c r="M3" s="4">
        <v>1</v>
      </c>
      <c r="N3" s="4" t="s">
        <v>814</v>
      </c>
      <c r="O3" s="4">
        <v>12</v>
      </c>
      <c r="P3" s="4">
        <v>31</v>
      </c>
      <c r="Q3" s="4">
        <v>2022</v>
      </c>
      <c r="R3" s="4" t="s">
        <v>815</v>
      </c>
      <c r="S3" s="4" t="s">
        <v>490</v>
      </c>
      <c r="T3" s="4" t="s">
        <v>365</v>
      </c>
      <c r="U3" s="4" t="s">
        <v>365</v>
      </c>
      <c r="V3" s="4" t="s">
        <v>365</v>
      </c>
      <c r="W3" s="4">
        <v>968</v>
      </c>
      <c r="X3" s="4"/>
      <c r="Y3" s="4" t="s">
        <v>63</v>
      </c>
      <c r="Z3" s="4"/>
      <c r="AA3" s="4"/>
      <c r="AB3" s="4"/>
      <c r="AC3" s="4"/>
      <c r="AD3" s="4"/>
      <c r="AE3" s="4"/>
      <c r="AF3" s="4"/>
      <c r="AG3" s="4"/>
      <c r="AH3" s="4"/>
      <c r="AI3" s="4"/>
      <c r="AJ3" s="4"/>
      <c r="AK3" s="4"/>
      <c r="AL3" s="4"/>
      <c r="AM3" s="4"/>
      <c r="AN3" s="4"/>
      <c r="AO3" s="4"/>
      <c r="AP3" s="4"/>
      <c r="AQ3" s="4"/>
      <c r="AR3" s="4"/>
      <c r="AS3" s="4"/>
      <c r="AT3" s="4"/>
      <c r="AU3" s="4"/>
    </row>
    <row r="4" spans="1:47" ht="15" customHeight="1" x14ac:dyDescent="0.25">
      <c r="A4" t="str">
        <f>_xlfn.TEXTJOIN("&amp;",FALSE,"https://pensionresource.website/EAMain.php?content=EAMain.PlanForms.PBGCxml","i4c1e="&amp;B4,"i4c1p="&amp;C4,"i4b1b="&amp;H4&amp;"-"&amp;F4&amp;"-"&amp;G4,"i4b1e="&amp;K4&amp;"-"&amp;I4&amp;"-"&amp;J4,"i4d="&amp;N4&amp;"-"&amp;L4&amp;"-"&amp;M4,"ii5a="&amp;Q4&amp;"-"&amp;O4&amp;"-"&amp;P4,"ii5b1="&amp;R4,"ii5b2a="&amp;S4,"ii5b2t="&amp;T4,"ii5b2r="&amp;U4,"ii5b2tot="&amp;V4,"ii5b3="&amp;W4,"iii7an="&amp;X4,"iii7av="&amp;Y4,"iii7by="&amp;Z4,"iii7c1s="&amp;AA4,"iii7c1a="&amp;AB4,"iii7c21="&amp;AC4,"iii7c22="&amp;AD4,"iii7c23="&amp;AE4,"iii7c3m="&amp;AI4&amp;"-"&amp;AG4&amp;"-"&amp;AH4,"iii7d1="&amp;AJ4,"iii7d2="&amp;AK4,"iii7d3="&amp;AL4,"iii7d4="&amp;AM4,"iii7e="&amp;AN4,"iii7f="&amp;AO4,"iii7g="&amp;AP4,"iii7h1="&amp;AQ4,"iii7h2="&amp;AR4,"iii7h3="&amp;AS4,"iii7i="&amp;AT4,"iv9="&amp;AU4,"i4es=X","i2h2="&amp;IFERROR(VLOOKUP(ValResultstoPBGCxml!B4,EmailContacts!A:D,2,FALSE),""),"viii20e="&amp;IFERROR(VLOOKUP(ValResultstoPBGCxml!B4,EmailContacts!A:D,3,FALSE),""),"viii21e="&amp;IFERROR(VLOOKUP(ValResultstoPBGCxml!B4,EmailContacts!A:D,4,FALSE),""))</f>
        <v>https://pensionresource.website/EAMain.php?content=EAMain.PlanForms.PBGCxml&amp;i4c1e=810918199&amp;i4c1p=1&amp;i4b1b=2023-1-1&amp;i4b1e=2023-12-31&amp;i4d=2023-1-1&amp;ii5a=2022-12-31&amp;ii5b1=96&amp;ii5b2a=2&amp;ii5b2t=0&amp;ii5b2r=0&amp;ii5b2tot=2&amp;ii5b3=968&amp;iii7an=&amp;iii7av=&amp;iii7by=&amp;iii7c1s=X&amp;iii7c1a=&amp;iii7c21=1.16&amp;iii7c22=2.72&amp;iii7c23=3.1&amp;iii7c3m=2022-12-31&amp;iii7d1=1429052&amp;iii7d2=1406&amp;iii7d3=923521&amp;iii7d4=2353979&amp;iii7e=1939905&amp;iii7f=415000&amp;iii7g=19920&amp;iii7h1=6578&amp;iii7h2=&amp;iii7h3=6578&amp;iii7i=6578&amp;iv9=7546&amp;i4es=X&amp;i2h2=Devin_J_S@Hotmail.com&amp;viii20e=Devin_J_S@Hotmail.com&amp;viii21e=Devin_J_S@Hotmail.com</v>
      </c>
      <c r="B4" s="4">
        <v>810918199</v>
      </c>
      <c r="C4" s="4">
        <v>1</v>
      </c>
      <c r="D4" s="4"/>
      <c r="E4" s="4" t="s">
        <v>741</v>
      </c>
      <c r="F4" s="4">
        <v>1</v>
      </c>
      <c r="G4" s="4">
        <v>1</v>
      </c>
      <c r="H4" s="4">
        <v>2023</v>
      </c>
      <c r="I4" s="4">
        <v>12</v>
      </c>
      <c r="J4" s="4">
        <v>31</v>
      </c>
      <c r="K4" s="4">
        <v>2023</v>
      </c>
      <c r="L4" s="4">
        <v>1</v>
      </c>
      <c r="M4" s="4">
        <v>1</v>
      </c>
      <c r="N4" s="4" t="s">
        <v>814</v>
      </c>
      <c r="O4" s="4">
        <v>12</v>
      </c>
      <c r="P4" s="4">
        <v>31</v>
      </c>
      <c r="Q4" s="4">
        <v>2022</v>
      </c>
      <c r="R4" s="4" t="s">
        <v>815</v>
      </c>
      <c r="S4" s="4" t="s">
        <v>490</v>
      </c>
      <c r="T4" s="4" t="s">
        <v>365</v>
      </c>
      <c r="U4" s="4" t="s">
        <v>365</v>
      </c>
      <c r="V4" s="4" t="s">
        <v>490</v>
      </c>
      <c r="W4" s="4">
        <v>968</v>
      </c>
      <c r="X4" s="4"/>
      <c r="Y4" s="4"/>
      <c r="Z4" s="4"/>
      <c r="AA4" s="4" t="s">
        <v>63</v>
      </c>
      <c r="AB4" s="4"/>
      <c r="AC4" s="4">
        <v>1.1599999999999999</v>
      </c>
      <c r="AD4" s="4">
        <v>2.72</v>
      </c>
      <c r="AE4" s="4">
        <v>3.1</v>
      </c>
      <c r="AF4" s="4"/>
      <c r="AG4" s="4">
        <v>12</v>
      </c>
      <c r="AH4" s="4">
        <v>31</v>
      </c>
      <c r="AI4" s="4">
        <v>2022</v>
      </c>
      <c r="AJ4" s="4">
        <v>1429052</v>
      </c>
      <c r="AK4" s="4">
        <v>1406</v>
      </c>
      <c r="AL4" s="4">
        <v>923521</v>
      </c>
      <c r="AM4" s="4">
        <v>2353979</v>
      </c>
      <c r="AN4" s="4">
        <v>1939905</v>
      </c>
      <c r="AO4" s="4">
        <v>415000</v>
      </c>
      <c r="AP4" s="4">
        <v>19920</v>
      </c>
      <c r="AQ4" s="4">
        <v>6578</v>
      </c>
      <c r="AR4" s="4"/>
      <c r="AS4" s="4">
        <v>6578</v>
      </c>
      <c r="AT4" s="4">
        <v>6578</v>
      </c>
      <c r="AU4" s="4">
        <v>7546</v>
      </c>
    </row>
    <row r="5" spans="1:47" ht="15" customHeight="1" x14ac:dyDescent="0.25">
      <c r="A5" t="str">
        <f>_xlfn.TEXTJOIN("&amp;",FALSE,"https://pensionresource.website/EAMain.php?content=EAMain.PlanForms.PBGCxml","i4c1e="&amp;B5,"i4c1p="&amp;C5,"i4b1b="&amp;H5&amp;"-"&amp;F5&amp;"-"&amp;G5,"i4b1e="&amp;K5&amp;"-"&amp;I5&amp;"-"&amp;J5,"i4d="&amp;N5&amp;"-"&amp;L5&amp;"-"&amp;M5,"ii5a="&amp;Q5&amp;"-"&amp;O5&amp;"-"&amp;P5,"ii5b1="&amp;R5,"ii5b2a="&amp;S5,"ii5b2t="&amp;T5,"ii5b2r="&amp;U5,"ii5b2tot="&amp;V5,"ii5b3="&amp;W5,"iii7an="&amp;X5,"iii7av="&amp;Y5,"iii7by="&amp;Z5,"iii7c1s="&amp;AA5,"iii7c1a="&amp;AB5,"iii7c21="&amp;AC5,"iii7c22="&amp;AD5,"iii7c23="&amp;AE5,"iii7c3m="&amp;AI5&amp;"-"&amp;AG5&amp;"-"&amp;AH5,"iii7d1="&amp;AJ5,"iii7d2="&amp;AK5,"iii7d3="&amp;AL5,"iii7d4="&amp;AM5,"iii7e="&amp;AN5,"iii7f="&amp;AO5,"iii7g="&amp;AP5,"iii7h1="&amp;AQ5,"iii7h2="&amp;AR5,"iii7h3="&amp;AS5,"iii7i="&amp;AT5,"iv9="&amp;AU5,"i4es=X","i2h2="&amp;IFERROR(VLOOKUP(ValResultstoPBGCxml!B5,EmailContacts!A:D,2,FALSE),""),"viii20e="&amp;IFERROR(VLOOKUP(ValResultstoPBGCxml!B5,EmailContacts!A:D,3,FALSE),""),"viii21e="&amp;IFERROR(VLOOKUP(ValResultstoPBGCxml!B5,EmailContacts!A:D,4,FALSE),""))</f>
        <v>https://pensionresource.website/EAMain.php?content=EAMain.PlanForms.PBGCxml&amp;i4c1e=810918199&amp;i4c1p=1&amp;i4b1b=2023-1-1&amp;i4b1e=2023-12-31&amp;i4d=2023-1-1&amp;ii5a=2022-12-31&amp;ii5b1=96&amp;ii5b2a=2&amp;ii5b2t=0&amp;ii5b2r=0&amp;ii5b2tot=2&amp;ii5b3=968&amp;iii7an=&amp;iii7av=&amp;iii7by=X&amp;iii7c1s=&amp;iii7c1a=X&amp;iii7c21=1.16&amp;iii7c22=2.72&amp;iii7c23=3.1&amp;iii7c3m=2022-12-31&amp;iii7d1=1429052&amp;iii7d2=0&amp;iii7d3=0&amp;iii7d4=1429052&amp;iii7e=1939905&amp;iii7f=&amp;iii7g=&amp;iii7h1=&amp;iii7h2=&amp;iii7h3=&amp;iii7i=&amp;iv9=&amp;i4es=X&amp;i2h2=Devin_J_S@Hotmail.com&amp;viii20e=Devin_J_S@Hotmail.com&amp;viii21e=Devin_J_S@Hotmail.com</v>
      </c>
      <c r="B5" s="4">
        <v>810918199</v>
      </c>
      <c r="C5" s="4">
        <v>1</v>
      </c>
      <c r="D5" s="4"/>
      <c r="E5" s="4" t="s">
        <v>741</v>
      </c>
      <c r="F5" s="4">
        <v>1</v>
      </c>
      <c r="G5" s="4">
        <v>1</v>
      </c>
      <c r="H5" s="4">
        <v>2023</v>
      </c>
      <c r="I5" s="4">
        <v>12</v>
      </c>
      <c r="J5" s="4">
        <v>31</v>
      </c>
      <c r="K5" s="4">
        <v>2023</v>
      </c>
      <c r="L5" s="4">
        <v>1</v>
      </c>
      <c r="M5" s="4">
        <v>1</v>
      </c>
      <c r="N5" s="4" t="s">
        <v>814</v>
      </c>
      <c r="O5" s="4">
        <v>12</v>
      </c>
      <c r="P5" s="4">
        <v>31</v>
      </c>
      <c r="Q5" s="4">
        <v>2022</v>
      </c>
      <c r="R5" s="4" t="s">
        <v>815</v>
      </c>
      <c r="S5" s="4" t="s">
        <v>490</v>
      </c>
      <c r="T5" s="4" t="s">
        <v>365</v>
      </c>
      <c r="U5" s="4" t="s">
        <v>365</v>
      </c>
      <c r="V5" s="4" t="s">
        <v>490</v>
      </c>
      <c r="W5" s="4">
        <v>968</v>
      </c>
      <c r="X5" s="4"/>
      <c r="Y5" s="4"/>
      <c r="Z5" s="4" t="s">
        <v>63</v>
      </c>
      <c r="AA5" s="4"/>
      <c r="AB5" s="4" t="s">
        <v>63</v>
      </c>
      <c r="AC5" s="4">
        <v>1.1599999999999999</v>
      </c>
      <c r="AD5" s="4">
        <v>2.72</v>
      </c>
      <c r="AE5" s="4">
        <v>3.1</v>
      </c>
      <c r="AF5" s="4"/>
      <c r="AG5" s="4">
        <v>12</v>
      </c>
      <c r="AH5" s="4">
        <v>31</v>
      </c>
      <c r="AI5" s="4">
        <v>2022</v>
      </c>
      <c r="AJ5" s="4">
        <v>1429052</v>
      </c>
      <c r="AK5" s="4" t="s">
        <v>365</v>
      </c>
      <c r="AL5" s="4" t="s">
        <v>365</v>
      </c>
      <c r="AM5" s="4">
        <v>1429052</v>
      </c>
      <c r="AN5" s="4">
        <v>1939905</v>
      </c>
      <c r="AO5" s="4"/>
      <c r="AP5" s="4"/>
      <c r="AQ5" s="4"/>
      <c r="AR5" s="4"/>
      <c r="AS5" s="4"/>
      <c r="AT5" s="4"/>
      <c r="AU5" s="4"/>
    </row>
    <row r="6" spans="1:47" ht="15" customHeight="1" x14ac:dyDescent="0.25">
      <c r="A6" t="str">
        <f>_xlfn.TEXTJOIN("&amp;",FALSE,"https://pensionresource.website/EAMain.php?content=EAMain.PlanForms.PBGCxml","i4c1e="&amp;B6,"i4c1p="&amp;C6,"i4b1b="&amp;H6&amp;"-"&amp;F6&amp;"-"&amp;G6,"i4b1e="&amp;K6&amp;"-"&amp;I6&amp;"-"&amp;J6,"i4d="&amp;N6&amp;"-"&amp;L6&amp;"-"&amp;M6,"ii5a="&amp;Q6&amp;"-"&amp;O6&amp;"-"&amp;P6,"ii5b1="&amp;R6,"ii5b2a="&amp;S6,"ii5b2t="&amp;T6,"ii5b2r="&amp;U6,"ii5b2tot="&amp;V6,"ii5b3="&amp;W6,"iii7an="&amp;X6,"iii7av="&amp;Y6,"iii7by="&amp;Z6,"iii7c1s="&amp;AA6,"iii7c1a="&amp;AB6,"iii7c21="&amp;AC6,"iii7c22="&amp;AD6,"iii7c23="&amp;AE6,"iii7c3m="&amp;AI6&amp;"-"&amp;AG6&amp;"-"&amp;AH6,"iii7d1="&amp;AJ6,"iii7d2="&amp;AK6,"iii7d3="&amp;AL6,"iii7d4="&amp;AM6,"iii7e="&amp;AN6,"iii7f="&amp;AO6,"iii7g="&amp;AP6,"iii7h1="&amp;AQ6,"iii7h2="&amp;AR6,"iii7h3="&amp;AS6,"iii7i="&amp;AT6,"iv9="&amp;AU6,"i4es=X","i2h2="&amp;IFERROR(VLOOKUP(ValResultstoPBGCxml!B6,EmailContacts!A:D,2,FALSE),""),"viii20e="&amp;IFERROR(VLOOKUP(ValResultstoPBGCxml!B6,EmailContacts!A:D,3,FALSE),""),"viii21e="&amp;IFERROR(VLOOKUP(ValResultstoPBGCxml!B6,EmailContacts!A:D,4,FALSE),""))</f>
        <v>https://pensionresource.website/EAMain.php?content=EAMain.PlanForms.PBGCxml&amp;i4c1e=810918199&amp;i4c1p=1&amp;i4b1b=2023-1-1&amp;i4b1e=2023-12-31&amp;i4d=2023-1-1&amp;ii5a=2022-12-31&amp;ii5b1=96&amp;ii5b2a=2&amp;ii5b2t=0&amp;ii5b2r=0&amp;ii5b2tot=2&amp;ii5b3=968&amp;iii7an=&amp;iii7av=&amp;iii7by=&amp;iii7c1s=X&amp;iii7c1a=&amp;iii7c21=1.16&amp;iii7c22=2.72&amp;iii7c23=3.1&amp;iii7c3m=2022-12-31&amp;iii7d1=1429052&amp;iii7d2=1406&amp;iii7d3=923521&amp;iii7d4=2353979&amp;iii7e=1939905&amp;iii7f=415000&amp;iii7g=19920&amp;iii7h1=6578&amp;iii7h2=&amp;iii7h3=6578&amp;iii7i=6578&amp;iv9=7546&amp;i4es=X&amp;i2h2=Devin_J_S@Hotmail.com&amp;viii20e=Devin_J_S@Hotmail.com&amp;viii21e=Devin_J_S@Hotmail.com</v>
      </c>
      <c r="B6" s="4">
        <v>810918199</v>
      </c>
      <c r="C6" s="4">
        <v>1</v>
      </c>
      <c r="D6" s="4"/>
      <c r="E6" s="4" t="s">
        <v>741</v>
      </c>
      <c r="F6" s="4">
        <v>1</v>
      </c>
      <c r="G6" s="4">
        <v>1</v>
      </c>
      <c r="H6" s="4">
        <v>2023</v>
      </c>
      <c r="I6" s="4">
        <v>12</v>
      </c>
      <c r="J6" s="4">
        <v>31</v>
      </c>
      <c r="K6" s="4">
        <v>2023</v>
      </c>
      <c r="L6" s="4">
        <v>1</v>
      </c>
      <c r="M6" s="4">
        <v>1</v>
      </c>
      <c r="N6" s="4" t="s">
        <v>814</v>
      </c>
      <c r="O6" s="4">
        <v>12</v>
      </c>
      <c r="P6" s="4">
        <v>31</v>
      </c>
      <c r="Q6" s="4">
        <v>2022</v>
      </c>
      <c r="R6" s="4" t="s">
        <v>815</v>
      </c>
      <c r="S6" s="4" t="s">
        <v>490</v>
      </c>
      <c r="T6" s="4" t="s">
        <v>365</v>
      </c>
      <c r="U6" s="4" t="s">
        <v>365</v>
      </c>
      <c r="V6" s="4" t="s">
        <v>490</v>
      </c>
      <c r="W6" s="4">
        <v>968</v>
      </c>
      <c r="X6" s="4"/>
      <c r="Y6" s="4"/>
      <c r="Z6" s="4"/>
      <c r="AA6" s="4" t="s">
        <v>63</v>
      </c>
      <c r="AB6" s="4"/>
      <c r="AC6" s="4">
        <v>1.1599999999999999</v>
      </c>
      <c r="AD6" s="4">
        <v>2.72</v>
      </c>
      <c r="AE6" s="4">
        <v>3.1</v>
      </c>
      <c r="AF6" s="4"/>
      <c r="AG6" s="4">
        <v>12</v>
      </c>
      <c r="AH6" s="4">
        <v>31</v>
      </c>
      <c r="AI6" s="4">
        <v>2022</v>
      </c>
      <c r="AJ6" s="4">
        <v>1429052</v>
      </c>
      <c r="AK6" s="4">
        <v>1406</v>
      </c>
      <c r="AL6" s="4">
        <v>923521</v>
      </c>
      <c r="AM6" s="4">
        <v>2353979</v>
      </c>
      <c r="AN6" s="4">
        <v>1939905</v>
      </c>
      <c r="AO6" s="4">
        <v>415000</v>
      </c>
      <c r="AP6" s="4">
        <v>19920</v>
      </c>
      <c r="AQ6" s="4">
        <v>6578</v>
      </c>
      <c r="AR6" s="4"/>
      <c r="AS6" s="4">
        <v>6578</v>
      </c>
      <c r="AT6" s="4">
        <v>6578</v>
      </c>
      <c r="AU6" s="4">
        <v>7546</v>
      </c>
    </row>
    <row r="7" spans="1:47" ht="15" customHeight="1" x14ac:dyDescent="0.25">
      <c r="A7" t="str">
        <f>_xlfn.TEXTJOIN("&amp;",FALSE,"https://pensionresource.website/EAMain.php?content=EAMain.PlanForms.PBGCxml","i4c1e="&amp;B7,"i4c1p="&amp;C7,"i4b1b="&amp;H7&amp;"-"&amp;F7&amp;"-"&amp;G7,"i4b1e="&amp;K7&amp;"-"&amp;I7&amp;"-"&amp;J7,"i4d="&amp;N7&amp;"-"&amp;L7&amp;"-"&amp;M7,"ii5a="&amp;Q7&amp;"-"&amp;O7&amp;"-"&amp;P7,"ii5b1="&amp;R7,"ii5b2a="&amp;S7,"ii5b2t="&amp;T7,"ii5b2r="&amp;U7,"ii5b2tot="&amp;V7,"ii5b3="&amp;W7,"iii7an="&amp;X7,"iii7av="&amp;Y7,"iii7by="&amp;Z7,"iii7c1s="&amp;AA7,"iii7c1a="&amp;AB7,"iii7c21="&amp;AC7,"iii7c22="&amp;AD7,"iii7c23="&amp;AE7,"iii7c3m="&amp;AI7&amp;"-"&amp;AG7&amp;"-"&amp;AH7,"iii7d1="&amp;AJ7,"iii7d2="&amp;AK7,"iii7d3="&amp;AL7,"iii7d4="&amp;AM7,"iii7e="&amp;AN7,"iii7f="&amp;AO7,"iii7g="&amp;AP7,"iii7h1="&amp;AQ7,"iii7h2="&amp;AR7,"iii7h3="&amp;AS7,"iii7i="&amp;AT7,"iv9="&amp;AU7,"i4es=X","i2h2="&amp;IFERROR(VLOOKUP(ValResultstoPBGCxml!B7,EmailContacts!A:D,2,FALSE),""),"viii20e="&amp;IFERROR(VLOOKUP(ValResultstoPBGCxml!B7,EmailContacts!A:D,3,FALSE),""),"viii21e="&amp;IFERROR(VLOOKUP(ValResultstoPBGCxml!B7,EmailContacts!A:D,4,FALSE),""))</f>
        <v>https://pensionresource.website/EAMain.php?content=EAMain.PlanForms.PBGCxml&amp;i4c1e=810918199&amp;i4c1p=1&amp;i4b1b=2023-1-1&amp;i4b1e=2023-12-31&amp;i4d=2023-1-1&amp;ii5a=2022-12-31&amp;ii5b1=96&amp;ii5b2a=2&amp;ii5b2t=0&amp;ii5b2r=0&amp;ii5b2tot=2&amp;ii5b3=968&amp;iii7an=&amp;iii7av=&amp;iii7by=&amp;iii7c1s=X&amp;iii7c1a=&amp;iii7c21=1.16&amp;iii7c22=2.72&amp;iii7c23=3.1&amp;iii7c3m=2022-12-31&amp;iii7d1=1429052&amp;iii7d2=1406&amp;iii7d3=923521&amp;iii7d4=2353979&amp;iii7e=1939905&amp;iii7f=415000&amp;iii7g=19920&amp;iii7h1=6578&amp;iii7h2=&amp;iii7h3=6578&amp;iii7i=6578&amp;iv9=7546&amp;i4es=X&amp;i2h2=Devin_J_S@Hotmail.com&amp;viii20e=Devin_J_S@Hotmail.com&amp;viii21e=Devin_J_S@Hotmail.com</v>
      </c>
      <c r="B7" s="4">
        <v>810918199</v>
      </c>
      <c r="C7" s="4">
        <v>1</v>
      </c>
      <c r="D7" s="4"/>
      <c r="E7" s="4" t="s">
        <v>741</v>
      </c>
      <c r="F7" s="4">
        <v>1</v>
      </c>
      <c r="G7" s="4">
        <v>1</v>
      </c>
      <c r="H7" s="4">
        <v>2023</v>
      </c>
      <c r="I7" s="4">
        <v>12</v>
      </c>
      <c r="J7" s="4">
        <v>31</v>
      </c>
      <c r="K7" s="4">
        <v>2023</v>
      </c>
      <c r="L7" s="4">
        <v>1</v>
      </c>
      <c r="M7" s="4">
        <v>1</v>
      </c>
      <c r="N7" s="4" t="s">
        <v>814</v>
      </c>
      <c r="O7" s="4">
        <v>12</v>
      </c>
      <c r="P7" s="4">
        <v>31</v>
      </c>
      <c r="Q7" s="4">
        <v>2022</v>
      </c>
      <c r="R7" s="4" t="s">
        <v>815</v>
      </c>
      <c r="S7" s="4" t="s">
        <v>490</v>
      </c>
      <c r="T7" s="4" t="s">
        <v>365</v>
      </c>
      <c r="U7" s="4" t="s">
        <v>365</v>
      </c>
      <c r="V7" s="4" t="s">
        <v>490</v>
      </c>
      <c r="W7" s="4">
        <v>968</v>
      </c>
      <c r="X7" s="4"/>
      <c r="Y7" s="4"/>
      <c r="Z7" s="4"/>
      <c r="AA7" s="4" t="s">
        <v>63</v>
      </c>
      <c r="AB7" s="4"/>
      <c r="AC7" s="4">
        <v>1.1599999999999999</v>
      </c>
      <c r="AD7" s="4">
        <v>2.72</v>
      </c>
      <c r="AE7" s="4">
        <v>3.1</v>
      </c>
      <c r="AF7" s="4"/>
      <c r="AG7" s="4">
        <v>12</v>
      </c>
      <c r="AH7" s="4">
        <v>31</v>
      </c>
      <c r="AI7" s="4">
        <v>2022</v>
      </c>
      <c r="AJ7" s="4">
        <v>1429052</v>
      </c>
      <c r="AK7" s="4">
        <v>1406</v>
      </c>
      <c r="AL7" s="4">
        <v>923521</v>
      </c>
      <c r="AM7" s="4">
        <v>2353979</v>
      </c>
      <c r="AN7" s="4">
        <v>1939905</v>
      </c>
      <c r="AO7" s="4">
        <v>415000</v>
      </c>
      <c r="AP7" s="4">
        <v>19920</v>
      </c>
      <c r="AQ7" s="4">
        <v>6578</v>
      </c>
      <c r="AR7" s="4"/>
      <c r="AS7" s="4">
        <v>6578</v>
      </c>
      <c r="AT7" s="4">
        <v>6578</v>
      </c>
      <c r="AU7" s="4">
        <v>7546</v>
      </c>
    </row>
    <row r="8" spans="1:47" s="4" customFormat="1" x14ac:dyDescent="0.25">
      <c r="A8" s="4" t="str">
        <f>_xlfn.TEXTJOIN("&amp;",FALSE,"https://pensionresource.website/EAMain.php?content=EAMain.PlanForms.PBGCxml","i4c1e="&amp;B8,"i4c1p="&amp;C8,"i4b1b="&amp;H8&amp;"-"&amp;F8&amp;"-"&amp;G8,"i4b1e="&amp;K8&amp;"-"&amp;I8&amp;"-"&amp;J8,"i4d="&amp;N8&amp;"-"&amp;L8&amp;"-"&amp;M8,"ii5a="&amp;Q8&amp;"-"&amp;O8&amp;"-"&amp;P8,"ii5b1="&amp;R8,"ii5b2a="&amp;S8,"ii5b2t="&amp;T8,"ii5b2r="&amp;U8,"ii5b2tot="&amp;V8,"ii5b3="&amp;W8,"iii7an="&amp;X8,"iii7av="&amp;Y8,"iii7by="&amp;Z8,"iii7c1s="&amp;AA8,"iii7c1a="&amp;AB8,"iii7c21="&amp;AC8,"iii7c22="&amp;AD8,"iii7c23="&amp;AE8,"iii7c3m="&amp;AI8&amp;"-"&amp;AG8&amp;"-"&amp;AH8,"iii7d1="&amp;AJ8,"iii7d2="&amp;AK8,"iii7d3="&amp;AL8,"iii7d4="&amp;AM8,"iii7e="&amp;AN8,"iii7f="&amp;AO8,"iii7g="&amp;AP8,"iii7h1="&amp;AQ8,"iii7h2="&amp;AR8,"iii7h3="&amp;AS8,"iii7i="&amp;AT8,"iv9="&amp;AU8,"i4es=X","i2h2="&amp;IFERROR(VLOOKUP(ValResultstoPBGCxml!B8,EmailContacts!A:D,2,FALSE),""),"viii20e="&amp;IFERROR(VLOOKUP(ValResultstoPBGCxml!B8,EmailContacts!A:D,3,FALSE),""),"viii21e="&amp;IFERROR(VLOOKUP(ValResultstoPBGCxml!B8,EmailContacts!A:D,4,FALSE),""))</f>
        <v>https://pensionresource.website/EAMain.php?content=EAMain.PlanForms.PBGCxml&amp;i4c1e=810918199&amp;i4c1p=1&amp;i4b1b=2023-1-1&amp;i4b1e=2023-12-31&amp;i4d=2023-1-1&amp;ii5a=2022-12-31&amp;ii5b1=96&amp;ii5b2a=2&amp;ii5b2t=0&amp;ii5b2r=0&amp;ii5b2tot=2&amp;ii5b3=968&amp;iii7an=&amp;iii7av=&amp;iii7by=&amp;iii7c1s=X&amp;iii7c1a=&amp;iii7c21=1.16&amp;iii7c22=2.72&amp;iii7c23=3.1&amp;iii7c3m=2022-12-31&amp;iii7d1=1429052&amp;iii7d2=1406&amp;iii7d3=923521&amp;iii7d4=2353979&amp;iii7e=1939905&amp;iii7f=415000&amp;iii7g=19920&amp;iii7h1=6578&amp;iii7h2=&amp;iii7h3=6578&amp;iii7i=6578&amp;iv9=7546&amp;i4es=X&amp;i2h2=Devin_J_S@Hotmail.com&amp;viii20e=Devin_J_S@Hotmail.com&amp;viii21e=Devin_J_S@Hotmail.com</v>
      </c>
      <c r="B8" s="4">
        <v>810918199</v>
      </c>
      <c r="C8" s="4">
        <v>1</v>
      </c>
      <c r="E8" s="4" t="s">
        <v>741</v>
      </c>
      <c r="F8" s="4">
        <v>1</v>
      </c>
      <c r="G8" s="4">
        <v>1</v>
      </c>
      <c r="H8" s="4">
        <v>2023</v>
      </c>
      <c r="I8" s="4">
        <v>12</v>
      </c>
      <c r="J8" s="4">
        <v>31</v>
      </c>
      <c r="K8" s="4">
        <v>2023</v>
      </c>
      <c r="L8" s="4">
        <v>1</v>
      </c>
      <c r="M8" s="4">
        <v>1</v>
      </c>
      <c r="N8" s="4" t="s">
        <v>814</v>
      </c>
      <c r="O8" s="4">
        <v>12</v>
      </c>
      <c r="P8" s="4">
        <v>31</v>
      </c>
      <c r="Q8" s="4">
        <v>2022</v>
      </c>
      <c r="R8" s="4" t="s">
        <v>815</v>
      </c>
      <c r="S8" s="4" t="s">
        <v>490</v>
      </c>
      <c r="T8" s="4" t="s">
        <v>365</v>
      </c>
      <c r="U8" s="4" t="s">
        <v>365</v>
      </c>
      <c r="V8" s="4" t="s">
        <v>490</v>
      </c>
      <c r="W8" s="4">
        <v>968</v>
      </c>
      <c r="AA8" s="4" t="s">
        <v>63</v>
      </c>
      <c r="AC8" s="4">
        <v>1.1599999999999999</v>
      </c>
      <c r="AD8" s="4">
        <v>2.72</v>
      </c>
      <c r="AE8" s="4">
        <v>3.1</v>
      </c>
      <c r="AG8" s="4">
        <v>12</v>
      </c>
      <c r="AH8" s="4">
        <v>31</v>
      </c>
      <c r="AI8" s="4">
        <v>2022</v>
      </c>
      <c r="AJ8" s="4">
        <v>1429052</v>
      </c>
      <c r="AK8" s="4">
        <v>1406</v>
      </c>
      <c r="AL8" s="4">
        <v>923521</v>
      </c>
      <c r="AM8" s="4">
        <v>2353979</v>
      </c>
      <c r="AN8" s="4">
        <v>1939905</v>
      </c>
      <c r="AO8" s="4">
        <v>415000</v>
      </c>
      <c r="AP8" s="4">
        <v>19920</v>
      </c>
      <c r="AQ8" s="4">
        <v>6578</v>
      </c>
      <c r="AS8" s="4">
        <v>6578</v>
      </c>
      <c r="AT8" s="4">
        <v>6578</v>
      </c>
      <c r="AU8" s="4">
        <v>7546</v>
      </c>
    </row>
    <row r="9" spans="1:47" s="4" customFormat="1" x14ac:dyDescent="0.25">
      <c r="A9" s="4" t="str">
        <f>_xlfn.TEXTJOIN("&amp;",FALSE,"https://pensionresource.website/EAMain.php?content=EAMain.PlanForms.PBGCxml","i4c1e="&amp;B9,"i4c1p="&amp;C9,"i4b1b="&amp;H9&amp;"-"&amp;F9&amp;"-"&amp;G9,"i4b1e="&amp;K9&amp;"-"&amp;I9&amp;"-"&amp;J9,"i4d="&amp;N9&amp;"-"&amp;L9&amp;"-"&amp;M9,"ii5a="&amp;Q9&amp;"-"&amp;O9&amp;"-"&amp;P9,"ii5b1="&amp;R9,"ii5b2a="&amp;S9,"ii5b2t="&amp;T9,"ii5b2r="&amp;U9,"ii5b2tot="&amp;V9,"ii5b3="&amp;W9,"iii7an="&amp;X9,"iii7av="&amp;Y9,"iii7by="&amp;Z9,"iii7c1s="&amp;AA9,"iii7c1a="&amp;AB9,"iii7c21="&amp;AC9,"iii7c22="&amp;AD9,"iii7c23="&amp;AE9,"iii7c3m="&amp;AI9&amp;"-"&amp;AG9&amp;"-"&amp;AH9,"iii7d1="&amp;AJ9,"iii7d2="&amp;AK9,"iii7d3="&amp;AL9,"iii7d4="&amp;AM9,"iii7e="&amp;AN9,"iii7f="&amp;AO9,"iii7g="&amp;AP9,"iii7h1="&amp;AQ9,"iii7h2="&amp;AR9,"iii7h3="&amp;AS9,"iii7i="&amp;AT9,"iv9="&amp;AU9,"i4es=X","i2h2="&amp;IFERROR(VLOOKUP(ValResultstoPBGCxml!B9,EmailContacts!A:D,2,FALSE),""),"viii20e="&amp;IFERROR(VLOOKUP(ValResultstoPBGCxml!B9,EmailContacts!A:D,3,FALSE),""),"viii21e="&amp;IFERROR(VLOOKUP(ValResultstoPBGCxml!B9,EmailContacts!A:D,4,FALSE),""))</f>
        <v>https://pensionresource.website/EAMain.php?content=EAMain.PlanForms.PBGCxml&amp;i4c1e=810918199&amp;i4c1p=1&amp;i4b1b=2023-1-1&amp;i4b1e=2023-12-31&amp;i4d=2023-1-1&amp;ii5a=2022-12-31&amp;ii5b1=96&amp;ii5b2a=2&amp;ii5b2t=0&amp;ii5b2r=0&amp;ii5b2tot=2&amp;ii5b3=968&amp;iii7an=&amp;iii7av=&amp;iii7by=&amp;iii7c1s=X&amp;iii7c1a=&amp;iii7c21=1.16&amp;iii7c22=2.72&amp;iii7c23=3.1&amp;iii7c3m=2022-12-31&amp;iii7d1=1429052&amp;iii7d2=1406&amp;iii7d3=923521&amp;iii7d4=2353979&amp;iii7e=1939905&amp;iii7f=415000&amp;iii7g=19920&amp;iii7h1=6578&amp;iii7h2=&amp;iii7h3=6578&amp;iii7i=6578&amp;iv9=7546&amp;i4es=X&amp;i2h2=Devin_J_S@Hotmail.com&amp;viii20e=Devin_J_S@Hotmail.com&amp;viii21e=Devin_J_S@Hotmail.com</v>
      </c>
      <c r="B9" s="4">
        <v>810918199</v>
      </c>
      <c r="C9" s="4">
        <v>1</v>
      </c>
      <c r="E9" s="4" t="s">
        <v>741</v>
      </c>
      <c r="F9" s="4">
        <v>1</v>
      </c>
      <c r="G9" s="4">
        <v>1</v>
      </c>
      <c r="H9" s="4">
        <v>2023</v>
      </c>
      <c r="I9" s="4">
        <v>12</v>
      </c>
      <c r="J9" s="4">
        <v>31</v>
      </c>
      <c r="K9" s="4">
        <v>2023</v>
      </c>
      <c r="L9" s="4">
        <v>1</v>
      </c>
      <c r="M9" s="4">
        <v>1</v>
      </c>
      <c r="N9" s="4" t="s">
        <v>814</v>
      </c>
      <c r="O9" s="4">
        <v>12</v>
      </c>
      <c r="P9" s="4">
        <v>31</v>
      </c>
      <c r="Q9" s="4">
        <v>2022</v>
      </c>
      <c r="R9" s="4" t="s">
        <v>815</v>
      </c>
      <c r="S9" s="4" t="s">
        <v>490</v>
      </c>
      <c r="T9" s="4" t="s">
        <v>365</v>
      </c>
      <c r="U9" s="4" t="s">
        <v>365</v>
      </c>
      <c r="V9" s="4" t="s">
        <v>490</v>
      </c>
      <c r="W9" s="4">
        <v>968</v>
      </c>
      <c r="AA9" s="4" t="s">
        <v>63</v>
      </c>
      <c r="AC9" s="4">
        <v>1.1599999999999999</v>
      </c>
      <c r="AD9" s="4">
        <v>2.72</v>
      </c>
      <c r="AE9" s="4">
        <v>3.1</v>
      </c>
      <c r="AG9" s="4">
        <v>12</v>
      </c>
      <c r="AH9" s="4">
        <v>31</v>
      </c>
      <c r="AI9" s="4">
        <v>2022</v>
      </c>
      <c r="AJ9" s="4">
        <v>1429052</v>
      </c>
      <c r="AK9" s="4">
        <v>1406</v>
      </c>
      <c r="AL9" s="4">
        <v>923521</v>
      </c>
      <c r="AM9" s="4">
        <v>2353979</v>
      </c>
      <c r="AN9" s="4">
        <v>1939905</v>
      </c>
      <c r="AO9" s="4">
        <v>415000</v>
      </c>
      <c r="AP9" s="4">
        <v>19920</v>
      </c>
      <c r="AQ9" s="4">
        <v>6578</v>
      </c>
      <c r="AS9" s="4">
        <v>6578</v>
      </c>
      <c r="AT9" s="4">
        <v>6578</v>
      </c>
      <c r="AU9" s="4">
        <v>7546</v>
      </c>
    </row>
    <row r="10" spans="1:47" s="4" customFormat="1" x14ac:dyDescent="0.25">
      <c r="A10" s="4" t="str">
        <f>_xlfn.TEXTJOIN("&amp;",FALSE,"https://pensionresource.website/EAMain.php?content=EAMain.PlanForms.PBGCxml","i4c1e="&amp;B10,"i4c1p="&amp;C10,"i4b1b="&amp;H10&amp;"-"&amp;F10&amp;"-"&amp;G10,"i4b1e="&amp;K10&amp;"-"&amp;I10&amp;"-"&amp;J10,"i4d="&amp;N10&amp;"-"&amp;L10&amp;"-"&amp;M10,"ii5a="&amp;Q10&amp;"-"&amp;O10&amp;"-"&amp;P10,"ii5b1="&amp;R10,"ii5b2a="&amp;S10,"ii5b2t="&amp;T10,"ii5b2r="&amp;U10,"ii5b2tot="&amp;V10,"ii5b3="&amp;W10,"iii7an="&amp;X10,"iii7av="&amp;Y10,"iii7by="&amp;Z10,"iii7c1s="&amp;AA10,"iii7c1a="&amp;AB10,"iii7c21="&amp;AC10,"iii7c22="&amp;AD10,"iii7c23="&amp;AE10,"iii7c3m="&amp;AI10&amp;"-"&amp;AG10&amp;"-"&amp;AH10,"iii7d1="&amp;AJ10,"iii7d2="&amp;AK10,"iii7d3="&amp;AL10,"iii7d4="&amp;AM10,"iii7e="&amp;AN10,"iii7f="&amp;AO10,"iii7g="&amp;AP10,"iii7h1="&amp;AQ10,"iii7h2="&amp;AR10,"iii7h3="&amp;AS10,"iii7i="&amp;AT10,"iv9="&amp;AU10,"i4es=X","i2h2="&amp;IFERROR(VLOOKUP(ValResultstoPBGCxml!B10,EmailContacts!A:D,2,FALSE),""),"viii20e="&amp;IFERROR(VLOOKUP(ValResultstoPBGCxml!B10,EmailContacts!A:D,3,FALSE),""),"viii21e="&amp;IFERROR(VLOOKUP(ValResultstoPBGCxml!B10,EmailContacts!A:D,4,FALSE),""))</f>
        <v>https://pensionresource.website/EAMain.php?content=EAMain.PlanForms.PBGCxml&amp;i4c1e=810918199&amp;i4c1p=1&amp;i4b1b=2023-1-1&amp;i4b1e=2023-12-31&amp;i4d=2023-1-1&amp;ii5a=2022-12-31&amp;ii5b1=96&amp;ii5b2a=2&amp;ii5b2t=0&amp;ii5b2r=0&amp;ii5b2tot=2&amp;ii5b3=968&amp;iii7an=&amp;iii7av=&amp;iii7by=&amp;iii7c1s=X&amp;iii7c1a=&amp;iii7c21=1.16&amp;iii7c22=2.72&amp;iii7c23=3.1&amp;iii7c3m=2022-12-31&amp;iii7d1=1429052&amp;iii7d2=1406&amp;iii7d3=923521&amp;iii7d4=2353979&amp;iii7e=1939905&amp;iii7f=415000&amp;iii7g=19920&amp;iii7h1=6578&amp;iii7h2=&amp;iii7h3=6578&amp;iii7i=6578&amp;iv9=7546&amp;i4es=X&amp;i2h2=Devin_J_S@Hotmail.com&amp;viii20e=Devin_J_S@Hotmail.com&amp;viii21e=Devin_J_S@Hotmail.com</v>
      </c>
      <c r="B10" s="4">
        <v>810918199</v>
      </c>
      <c r="C10" s="4">
        <v>1</v>
      </c>
      <c r="E10" s="4" t="s">
        <v>741</v>
      </c>
      <c r="F10" s="4">
        <v>1</v>
      </c>
      <c r="G10" s="4">
        <v>1</v>
      </c>
      <c r="H10" s="4">
        <v>2023</v>
      </c>
      <c r="I10" s="4">
        <v>12</v>
      </c>
      <c r="J10" s="4">
        <v>31</v>
      </c>
      <c r="K10" s="4">
        <v>2023</v>
      </c>
      <c r="L10" s="4">
        <v>1</v>
      </c>
      <c r="M10" s="4">
        <v>1</v>
      </c>
      <c r="N10" s="4" t="s">
        <v>814</v>
      </c>
      <c r="O10" s="4">
        <v>12</v>
      </c>
      <c r="P10" s="4">
        <v>31</v>
      </c>
      <c r="Q10" s="4">
        <v>2022</v>
      </c>
      <c r="R10" s="4" t="s">
        <v>815</v>
      </c>
      <c r="S10" s="4" t="s">
        <v>490</v>
      </c>
      <c r="T10" s="4" t="s">
        <v>365</v>
      </c>
      <c r="U10" s="4" t="s">
        <v>365</v>
      </c>
      <c r="V10" s="4" t="s">
        <v>490</v>
      </c>
      <c r="W10" s="4">
        <v>968</v>
      </c>
      <c r="AA10" s="4" t="s">
        <v>63</v>
      </c>
      <c r="AC10" s="4">
        <v>1.1599999999999999</v>
      </c>
      <c r="AD10" s="4">
        <v>2.72</v>
      </c>
      <c r="AE10" s="4">
        <v>3.1</v>
      </c>
      <c r="AG10" s="4">
        <v>12</v>
      </c>
      <c r="AH10" s="4">
        <v>31</v>
      </c>
      <c r="AI10" s="4">
        <v>2022</v>
      </c>
      <c r="AJ10" s="4">
        <v>1429052</v>
      </c>
      <c r="AK10" s="4">
        <v>1406</v>
      </c>
      <c r="AL10" s="4">
        <v>923521</v>
      </c>
      <c r="AM10" s="4">
        <v>2353979</v>
      </c>
      <c r="AN10" s="4">
        <v>1939905</v>
      </c>
      <c r="AO10" s="4">
        <v>415000</v>
      </c>
      <c r="AP10" s="4">
        <v>19920</v>
      </c>
      <c r="AQ10" s="4">
        <v>6578</v>
      </c>
      <c r="AS10" s="4">
        <v>6578</v>
      </c>
      <c r="AT10" s="4">
        <v>6578</v>
      </c>
      <c r="AU10" s="4">
        <v>7546</v>
      </c>
    </row>
    <row r="11" spans="1:47" s="4" customFormat="1" x14ac:dyDescent="0.25">
      <c r="A11" s="4" t="str">
        <f>_xlfn.TEXTJOIN("&amp;",FALSE,"https://pensionresource.website/EAMain.php?content=EAMain.PlanForms.PBGCxml","i4c1e="&amp;B11,"i4c1p="&amp;C11,"i4b1b="&amp;H11&amp;"-"&amp;F11&amp;"-"&amp;G11,"i4b1e="&amp;K11&amp;"-"&amp;I11&amp;"-"&amp;J11,"i4d="&amp;N11&amp;"-"&amp;L11&amp;"-"&amp;M11,"ii5a="&amp;Q11&amp;"-"&amp;O11&amp;"-"&amp;P11,"ii5b1="&amp;R11,"ii5b2a="&amp;S11,"ii5b2t="&amp;T11,"ii5b2r="&amp;U11,"ii5b2tot="&amp;V11,"ii5b3="&amp;W11,"iii7an="&amp;X11,"iii7av="&amp;Y11,"iii7by="&amp;Z11,"iii7c1s="&amp;AA11,"iii7c1a="&amp;AB11,"iii7c21="&amp;AC11,"iii7c22="&amp;AD11,"iii7c23="&amp;AE11,"iii7c3m="&amp;AI11&amp;"-"&amp;AG11&amp;"-"&amp;AH11,"iii7d1="&amp;AJ11,"iii7d2="&amp;AK11,"iii7d3="&amp;AL11,"iii7d4="&amp;AM11,"iii7e="&amp;AN11,"iii7f="&amp;AO11,"iii7g="&amp;AP11,"iii7h1="&amp;AQ11,"iii7h2="&amp;AR11,"iii7h3="&amp;AS11,"iii7i="&amp;AT11,"iv9="&amp;AU11,"i4es=X","i2h2="&amp;IFERROR(VLOOKUP(ValResultstoPBGCxml!B11,EmailContacts!A:D,2,FALSE),""),"viii20e="&amp;IFERROR(VLOOKUP(ValResultstoPBGCxml!B11,EmailContacts!A:D,3,FALSE),""),"viii21e="&amp;IFERROR(VLOOKUP(ValResultstoPBGCxml!B11,EmailContacts!A:D,4,FALSE),""))</f>
        <v>https://pensionresource.website/EAMain.php?content=EAMain.PlanForms.PBGCxml&amp;i4c1e=810918199&amp;i4c1p=1&amp;i4b1b=2023-1-1&amp;i4b1e=2023-12-31&amp;i4d=2023-1-1&amp;ii5a=2022-12-31&amp;ii5b1=96&amp;ii5b2a=2&amp;ii5b2t=0&amp;ii5b2r=0&amp;ii5b2tot=2&amp;ii5b3=968&amp;iii7an=&amp;iii7av=&amp;iii7by=&amp;iii7c1s=X&amp;iii7c1a=&amp;iii7c21=1.16&amp;iii7c22=2.72&amp;iii7c23=3.1&amp;iii7c3m=2022-12-31&amp;iii7d1=1429052&amp;iii7d2=1406&amp;iii7d3=923521&amp;iii7d4=2353979&amp;iii7e=1939905&amp;iii7f=415000&amp;iii7g=19920&amp;iii7h1=6578&amp;iii7h2=&amp;iii7h3=6578&amp;iii7i=6578&amp;iv9=7546&amp;i4es=X&amp;i2h2=Devin_J_S@Hotmail.com&amp;viii20e=Devin_J_S@Hotmail.com&amp;viii21e=Devin_J_S@Hotmail.com</v>
      </c>
      <c r="B11" s="4">
        <v>810918199</v>
      </c>
      <c r="C11" s="4">
        <v>1</v>
      </c>
      <c r="E11" s="4" t="s">
        <v>741</v>
      </c>
      <c r="F11" s="4">
        <v>1</v>
      </c>
      <c r="G11" s="4">
        <v>1</v>
      </c>
      <c r="H11" s="4">
        <v>2023</v>
      </c>
      <c r="I11" s="4">
        <v>12</v>
      </c>
      <c r="J11" s="4">
        <v>31</v>
      </c>
      <c r="K11" s="4">
        <v>2023</v>
      </c>
      <c r="L11" s="4">
        <v>1</v>
      </c>
      <c r="M11" s="4">
        <v>1</v>
      </c>
      <c r="N11" s="4" t="s">
        <v>814</v>
      </c>
      <c r="O11" s="4">
        <v>12</v>
      </c>
      <c r="P11" s="4">
        <v>31</v>
      </c>
      <c r="Q11" s="4">
        <v>2022</v>
      </c>
      <c r="R11" s="4" t="s">
        <v>815</v>
      </c>
      <c r="S11" s="4" t="s">
        <v>490</v>
      </c>
      <c r="T11" s="4" t="s">
        <v>365</v>
      </c>
      <c r="U11" s="4" t="s">
        <v>365</v>
      </c>
      <c r="V11" s="4" t="s">
        <v>490</v>
      </c>
      <c r="W11" s="4">
        <v>968</v>
      </c>
      <c r="AA11" s="4" t="s">
        <v>63</v>
      </c>
      <c r="AC11" s="4">
        <v>1.1599999999999999</v>
      </c>
      <c r="AD11" s="4">
        <v>2.72</v>
      </c>
      <c r="AE11" s="4">
        <v>3.1</v>
      </c>
      <c r="AG11" s="4">
        <v>12</v>
      </c>
      <c r="AH11" s="4">
        <v>31</v>
      </c>
      <c r="AI11" s="4">
        <v>2022</v>
      </c>
      <c r="AJ11" s="4">
        <v>1429052</v>
      </c>
      <c r="AK11" s="4">
        <v>1406</v>
      </c>
      <c r="AL11" s="4">
        <v>923521</v>
      </c>
      <c r="AM11" s="4">
        <v>2353979</v>
      </c>
      <c r="AN11" s="4">
        <v>1939905</v>
      </c>
      <c r="AO11" s="4">
        <v>415000</v>
      </c>
      <c r="AP11" s="4">
        <v>19920</v>
      </c>
      <c r="AQ11" s="4">
        <v>6578</v>
      </c>
      <c r="AS11" s="4">
        <v>6578</v>
      </c>
      <c r="AT11" s="4">
        <v>6578</v>
      </c>
      <c r="AU11" s="4">
        <v>7546</v>
      </c>
    </row>
    <row r="12" spans="1:47" s="4" customFormat="1" x14ac:dyDescent="0.25">
      <c r="A12" s="4" t="str">
        <f>_xlfn.TEXTJOIN("&amp;",FALSE,"https://pensionresource.website/EAMain.php?content=EAMain.PlanForms.PBGCxml","i4c1e="&amp;B12,"i4c1p="&amp;C12,"i4b1b="&amp;H12&amp;"-"&amp;F12&amp;"-"&amp;G12,"i4b1e="&amp;K12&amp;"-"&amp;I12&amp;"-"&amp;J12,"i4d="&amp;N12&amp;"-"&amp;L12&amp;"-"&amp;M12,"ii5a="&amp;Q12&amp;"-"&amp;O12&amp;"-"&amp;P12,"ii5b1="&amp;R12,"ii5b2a="&amp;S12,"ii5b2t="&amp;T12,"ii5b2r="&amp;U12,"ii5b2tot="&amp;V12,"ii5b3="&amp;W12,"iii7an="&amp;X12,"iii7av="&amp;Y12,"iii7by="&amp;Z12,"iii7c1s="&amp;AA12,"iii7c1a="&amp;AB12,"iii7c21="&amp;AC12,"iii7c22="&amp;AD12,"iii7c23="&amp;AE12,"iii7c3m="&amp;AI12&amp;"-"&amp;AG12&amp;"-"&amp;AH12,"iii7d1="&amp;AJ12,"iii7d2="&amp;AK12,"iii7d3="&amp;AL12,"iii7d4="&amp;AM12,"iii7e="&amp;AN12,"iii7f="&amp;AO12,"iii7g="&amp;AP12,"iii7h1="&amp;AQ12,"iii7h2="&amp;AR12,"iii7h3="&amp;AS12,"iii7i="&amp;AT12,"iv9="&amp;AU12,"i4es=X","i2h2="&amp;IFERROR(VLOOKUP(ValResultstoPBGCxml!B12,EmailContacts!A:D,2,FALSE),""),"viii20e="&amp;IFERROR(VLOOKUP(ValResultstoPBGCxml!B12,EmailContacts!A:D,3,FALSE),""),"viii21e="&amp;IFERROR(VLOOKUP(ValResultstoPBGCxml!B12,EmailContacts!A:D,4,FALSE),""))</f>
        <v>https://pensionresource.website/EAMain.php?content=EAMain.PlanForms.PBGCxml&amp;i4c1e=810918199&amp;i4c1p=1&amp;i4b1b=2023-1-1&amp;i4b1e=2023-12-31&amp;i4d=2023-1-1&amp;ii5a=2022-12-31&amp;ii5b1=96&amp;ii5b2a=2&amp;ii5b2t=0&amp;ii5b2r=0&amp;ii5b2tot=2&amp;ii5b3=968&amp;iii7an=&amp;iii7av=&amp;iii7by=&amp;iii7c1s=X&amp;iii7c1a=&amp;iii7c21=1.16&amp;iii7c22=2.72&amp;iii7c23=3.1&amp;iii7c3m=2022-12-31&amp;iii7d1=1429052&amp;iii7d2=1406&amp;iii7d3=923521&amp;iii7d4=2353979&amp;iii7e=1939905&amp;iii7f=415000&amp;iii7g=19920&amp;iii7h1=6578&amp;iii7h2=&amp;iii7h3=6578&amp;iii7i=6578&amp;iv9=7546&amp;i4es=X&amp;i2h2=Devin_J_S@Hotmail.com&amp;viii20e=Devin_J_S@Hotmail.com&amp;viii21e=Devin_J_S@Hotmail.com</v>
      </c>
      <c r="B12" s="4">
        <v>810918199</v>
      </c>
      <c r="C12" s="4">
        <v>1</v>
      </c>
      <c r="E12" s="4" t="s">
        <v>741</v>
      </c>
      <c r="F12" s="4">
        <v>1</v>
      </c>
      <c r="G12" s="4">
        <v>1</v>
      </c>
      <c r="H12" s="4">
        <v>2023</v>
      </c>
      <c r="I12" s="4">
        <v>12</v>
      </c>
      <c r="J12" s="4">
        <v>31</v>
      </c>
      <c r="K12" s="4">
        <v>2023</v>
      </c>
      <c r="L12" s="4">
        <v>1</v>
      </c>
      <c r="M12" s="4">
        <v>1</v>
      </c>
      <c r="N12" s="4" t="s">
        <v>814</v>
      </c>
      <c r="O12" s="4">
        <v>12</v>
      </c>
      <c r="P12" s="4">
        <v>31</v>
      </c>
      <c r="Q12" s="4">
        <v>2022</v>
      </c>
      <c r="R12" s="4" t="s">
        <v>815</v>
      </c>
      <c r="S12" s="4" t="s">
        <v>490</v>
      </c>
      <c r="T12" s="4" t="s">
        <v>365</v>
      </c>
      <c r="U12" s="4" t="s">
        <v>365</v>
      </c>
      <c r="V12" s="4" t="s">
        <v>490</v>
      </c>
      <c r="W12" s="4">
        <v>968</v>
      </c>
      <c r="AA12" s="4" t="s">
        <v>63</v>
      </c>
      <c r="AC12" s="4">
        <v>1.1599999999999999</v>
      </c>
      <c r="AD12" s="4">
        <v>2.72</v>
      </c>
      <c r="AE12" s="4">
        <v>3.1</v>
      </c>
      <c r="AG12" s="4">
        <v>12</v>
      </c>
      <c r="AH12" s="4">
        <v>31</v>
      </c>
      <c r="AI12" s="4">
        <v>2022</v>
      </c>
      <c r="AJ12" s="4">
        <v>1429052</v>
      </c>
      <c r="AK12" s="4">
        <v>1406</v>
      </c>
      <c r="AL12" s="4">
        <v>923521</v>
      </c>
      <c r="AM12" s="4">
        <v>2353979</v>
      </c>
      <c r="AN12" s="4">
        <v>1939905</v>
      </c>
      <c r="AO12" s="4">
        <v>415000</v>
      </c>
      <c r="AP12" s="4">
        <v>19920</v>
      </c>
      <c r="AQ12" s="4">
        <v>6578</v>
      </c>
      <c r="AS12" s="4">
        <v>6578</v>
      </c>
      <c r="AT12" s="4">
        <v>6578</v>
      </c>
      <c r="AU12" s="4">
        <v>7546</v>
      </c>
    </row>
    <row r="13" spans="1:47" s="4" customFormat="1" x14ac:dyDescent="0.25">
      <c r="A13" s="5"/>
    </row>
    <row r="14" spans="1:47" s="4" customFormat="1" x14ac:dyDescent="0.25">
      <c r="A14" s="5"/>
    </row>
    <row r="15" spans="1:47" s="4" customFormat="1" x14ac:dyDescent="0.25">
      <c r="A15" s="5"/>
    </row>
    <row r="16" spans="1:47" s="4" customFormat="1" x14ac:dyDescent="0.25">
      <c r="A16" s="5"/>
    </row>
    <row r="17" spans="1:1" s="4" customFormat="1" x14ac:dyDescent="0.25">
      <c r="A17" s="5"/>
    </row>
    <row r="18" spans="1:1" s="4" customFormat="1" x14ac:dyDescent="0.25">
      <c r="A18" s="5"/>
    </row>
    <row r="19" spans="1:1" s="4" customFormat="1" x14ac:dyDescent="0.25">
      <c r="A19" s="5"/>
    </row>
    <row r="20" spans="1:1" s="4" customFormat="1" x14ac:dyDescent="0.25">
      <c r="A20" s="5"/>
    </row>
    <row r="21" spans="1:1" s="4" customFormat="1" x14ac:dyDescent="0.25">
      <c r="A21" s="5"/>
    </row>
    <row r="22" spans="1:1" s="4" customFormat="1" x14ac:dyDescent="0.25">
      <c r="A22" s="5"/>
    </row>
    <row r="23" spans="1:1" s="4" customFormat="1" x14ac:dyDescent="0.25">
      <c r="A23" s="5"/>
    </row>
    <row r="24" spans="1:1" s="4" customFormat="1" x14ac:dyDescent="0.25">
      <c r="A24" s="5"/>
    </row>
    <row r="25" spans="1:1" s="4" customFormat="1" x14ac:dyDescent="0.25">
      <c r="A25" s="5"/>
    </row>
    <row r="26" spans="1:1" s="4" customFormat="1" x14ac:dyDescent="0.25">
      <c r="A26" s="5"/>
    </row>
    <row r="27" spans="1:1" s="4" customFormat="1" x14ac:dyDescent="0.25">
      <c r="A27" s="5"/>
    </row>
    <row r="28" spans="1:1" s="4" customFormat="1" x14ac:dyDescent="0.25">
      <c r="A28" s="5"/>
    </row>
    <row r="29" spans="1:1" s="4" customFormat="1" x14ac:dyDescent="0.25">
      <c r="A29" s="5"/>
    </row>
    <row r="30" spans="1:1" s="4" customFormat="1" x14ac:dyDescent="0.25">
      <c r="A30" s="5"/>
    </row>
    <row r="31" spans="1:1" s="4" customFormat="1" x14ac:dyDescent="0.25">
      <c r="A31" s="5"/>
    </row>
    <row r="32" spans="1:1" s="4" customFormat="1" x14ac:dyDescent="0.25">
      <c r="A32" s="5"/>
    </row>
    <row r="33" spans="1:1" s="4" customFormat="1" x14ac:dyDescent="0.25">
      <c r="A33" s="5"/>
    </row>
  </sheetData>
  <pageMargins left="0.7" right="0.7" top="0.75" bottom="0.75" header="0.3" footer="0.3"/>
  <legacy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75981-4153-4FBD-9F79-DC6B5E8A624E}">
  <dimension ref="A1:D3"/>
  <sheetViews>
    <sheetView workbookViewId="0">
      <selection activeCell="A6" sqref="A6"/>
    </sheetView>
  </sheetViews>
  <sheetFormatPr defaultRowHeight="15" x14ac:dyDescent="0.25"/>
  <cols>
    <col min="1" max="1" width="10" bestFit="1" customWidth="1"/>
    <col min="2" max="2" width="23.42578125" bestFit="1" customWidth="1"/>
    <col min="3" max="3" width="25" customWidth="1"/>
    <col min="4" max="4" width="23.42578125" bestFit="1" customWidth="1"/>
    <col min="6" max="6" width="16.5703125" customWidth="1"/>
    <col min="7" max="7" width="15.140625" customWidth="1"/>
  </cols>
  <sheetData>
    <row r="1" spans="1:4" x14ac:dyDescent="0.25">
      <c r="A1" t="s">
        <v>810</v>
      </c>
      <c r="B1" t="s">
        <v>812</v>
      </c>
      <c r="C1" t="s">
        <v>811</v>
      </c>
      <c r="D1" t="s">
        <v>169</v>
      </c>
    </row>
    <row r="2" spans="1:4" x14ac:dyDescent="0.25">
      <c r="A2" s="36">
        <v>810918199</v>
      </c>
      <c r="B2" t="s">
        <v>813</v>
      </c>
      <c r="C2" t="s">
        <v>813</v>
      </c>
      <c r="D2" t="s">
        <v>813</v>
      </c>
    </row>
    <row r="3" spans="1:4" x14ac:dyDescent="0.25">
      <c r="A3" s="36">
        <v>810918199</v>
      </c>
      <c r="B3" t="s">
        <v>813</v>
      </c>
      <c r="C3" t="s">
        <v>813</v>
      </c>
      <c r="D3" t="s">
        <v>813</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37821-9FB3-4EBC-9ABB-0F79644362DF}">
  <dimension ref="A1:GC26"/>
  <sheetViews>
    <sheetView workbookViewId="0">
      <selection activeCell="A6" sqref="A6"/>
    </sheetView>
  </sheetViews>
  <sheetFormatPr defaultRowHeight="15" x14ac:dyDescent="0.25"/>
  <cols>
    <col min="1" max="1" width="17.5703125" customWidth="1"/>
    <col min="2" max="2" width="21" style="4" bestFit="1" customWidth="1"/>
    <col min="3" max="3" width="12.5703125" style="4" customWidth="1"/>
    <col min="4" max="4" width="14.140625" style="4" customWidth="1"/>
    <col min="5" max="5" width="14.7109375" style="4" customWidth="1"/>
    <col min="6" max="6" width="17.42578125" style="4" bestFit="1" customWidth="1"/>
    <col min="7" max="7" width="16.140625" style="4" customWidth="1"/>
    <col min="8" max="8" width="8.85546875" style="4" customWidth="1"/>
    <col min="9" max="9" width="22.140625" style="4" customWidth="1"/>
    <col min="10" max="11" width="20" style="4" bestFit="1" customWidth="1"/>
    <col min="12" max="12" width="14" style="4" customWidth="1"/>
    <col min="13" max="13" width="11.140625" style="4" bestFit="1" customWidth="1"/>
    <col min="14" max="14" width="10.42578125" style="4" bestFit="1" customWidth="1"/>
    <col min="15" max="15" width="17" style="4" bestFit="1" customWidth="1"/>
    <col min="16" max="18" width="14" style="4" customWidth="1"/>
    <col min="19" max="19" width="16" style="4" bestFit="1" customWidth="1"/>
    <col min="20" max="20" width="21.140625" style="4" customWidth="1"/>
    <col min="21" max="21" width="16.5703125" style="4" customWidth="1"/>
    <col min="22" max="23" width="15.28515625" style="4" bestFit="1" customWidth="1"/>
    <col min="24" max="24" width="17.7109375" style="4" bestFit="1" customWidth="1"/>
    <col min="25" max="25" width="19.28515625" style="4" customWidth="1"/>
    <col min="26" max="26" width="17.5703125" style="4" bestFit="1" customWidth="1"/>
    <col min="27" max="27" width="18.42578125" style="4" bestFit="1" customWidth="1"/>
    <col min="28" max="28" width="16.7109375" style="4" customWidth="1"/>
    <col min="29" max="29" width="18.85546875" style="4" bestFit="1" customWidth="1"/>
    <col min="30" max="30" width="13.5703125" style="4" customWidth="1"/>
    <col min="31" max="31" width="12.42578125" style="4" customWidth="1"/>
    <col min="32" max="32" width="9.85546875" style="4" customWidth="1"/>
    <col min="33" max="33" width="10" style="4" customWidth="1"/>
    <col min="34" max="34" width="22.28515625" style="4" customWidth="1"/>
    <col min="35" max="35" width="16" style="4" customWidth="1"/>
    <col min="36" max="36" width="11.5703125" style="4" customWidth="1"/>
    <col min="37" max="37" width="11.85546875" style="4" customWidth="1"/>
    <col min="38" max="38" width="8.28515625" style="4" bestFit="1" customWidth="1"/>
    <col min="39" max="39" width="15.5703125" style="4" customWidth="1"/>
    <col min="40" max="40" width="15" style="4" bestFit="1" customWidth="1"/>
    <col min="41" max="41" width="19" style="4" customWidth="1"/>
    <col min="42" max="43" width="12.28515625" style="4" customWidth="1"/>
    <col min="44" max="44" width="22.5703125" style="4" bestFit="1" customWidth="1"/>
    <col min="45" max="45" width="23.28515625" style="4" bestFit="1" customWidth="1"/>
    <col min="46" max="46" width="14.42578125" style="4" bestFit="1" customWidth="1"/>
    <col min="47" max="47" width="25.140625" style="4" bestFit="1" customWidth="1"/>
    <col min="48" max="48" width="11" style="4" customWidth="1"/>
    <col min="49" max="49" width="15.5703125" style="4" customWidth="1"/>
    <col min="50" max="50" width="16.140625" style="4" customWidth="1"/>
    <col min="51" max="51" width="13.140625" style="4" customWidth="1"/>
    <col min="52" max="54" width="15" style="4" bestFit="1" customWidth="1"/>
    <col min="55" max="55" width="15.7109375" style="4" customWidth="1"/>
    <col min="56" max="56" width="12.42578125" style="4" customWidth="1"/>
    <col min="57" max="57" width="11" style="4" customWidth="1"/>
    <col min="58" max="58" width="12.28515625" style="4" customWidth="1"/>
    <col min="59" max="59" width="11.5703125" style="4" customWidth="1"/>
    <col min="60" max="60" width="8.42578125" style="4" customWidth="1"/>
    <col min="61" max="61" width="13.42578125" style="4" customWidth="1"/>
    <col min="62" max="62" width="16.85546875" style="4" customWidth="1"/>
    <col min="63" max="63" width="19.42578125" style="4" customWidth="1"/>
    <col min="64" max="64" width="19.85546875" style="4" customWidth="1"/>
    <col min="65" max="65" width="16.140625" style="4" bestFit="1" customWidth="1"/>
    <col min="66" max="66" width="21.5703125" style="4" bestFit="1" customWidth="1"/>
    <col min="67" max="67" width="20.42578125" style="4" bestFit="1" customWidth="1"/>
    <col min="68" max="68" width="16.140625" style="4" bestFit="1" customWidth="1"/>
    <col min="69" max="69" width="38" style="4" customWidth="1"/>
    <col min="70" max="70" width="57.140625" style="4" bestFit="1" customWidth="1"/>
    <col min="71" max="71" width="16.140625" style="4" customWidth="1"/>
    <col min="72" max="72" width="17.140625" style="4" customWidth="1"/>
    <col min="73" max="73" width="26" style="4" bestFit="1" customWidth="1"/>
    <col min="74" max="74" width="25.85546875" style="4" bestFit="1" customWidth="1"/>
    <col min="75" max="75" width="25.7109375" style="4" customWidth="1"/>
    <col min="76" max="76" width="11.28515625" style="4" customWidth="1"/>
    <col min="77" max="77" width="11" style="4" customWidth="1"/>
    <col min="78" max="78" width="11.28515625" style="4" customWidth="1"/>
    <col min="79" max="79" width="9.140625" style="4"/>
    <col min="80" max="80" width="12" style="4" customWidth="1"/>
    <col min="81" max="81" width="13.5703125" style="4" bestFit="1" customWidth="1"/>
    <col min="82" max="82" width="10.85546875" style="4" customWidth="1"/>
    <col min="83" max="83" width="18.5703125" style="4" bestFit="1" customWidth="1"/>
    <col min="84" max="84" width="20.140625" style="4" bestFit="1" customWidth="1"/>
    <col min="85" max="85" width="22.85546875" style="4" customWidth="1"/>
    <col min="86" max="86" width="15.28515625" style="4" customWidth="1"/>
    <col min="87" max="87" width="14.85546875" style="4" customWidth="1"/>
    <col min="88" max="88" width="20.7109375" style="4" customWidth="1"/>
    <col min="89" max="89" width="17.7109375" style="4" bestFit="1" customWidth="1"/>
    <col min="90" max="90" width="11.42578125" style="4" customWidth="1"/>
    <col min="91" max="91" width="16.42578125" style="4" customWidth="1"/>
    <col min="92" max="92" width="18.42578125" style="4" customWidth="1"/>
    <col min="93" max="93" width="16.28515625" style="4" customWidth="1"/>
    <col min="94" max="94" width="16.5703125" style="4" bestFit="1" customWidth="1"/>
    <col min="95" max="95" width="20.7109375" style="4" bestFit="1" customWidth="1"/>
    <col min="96" max="96" width="24.7109375" style="4" bestFit="1" customWidth="1"/>
    <col min="97" max="97" width="24.7109375" style="4" customWidth="1"/>
    <col min="98" max="98" width="16.42578125" style="4" customWidth="1"/>
    <col min="99" max="99" width="15.42578125" style="4" customWidth="1"/>
    <col min="100" max="101" width="16.42578125" style="4" customWidth="1"/>
    <col min="102" max="102" width="14.7109375" style="4" customWidth="1"/>
    <col min="103" max="103" width="11.28515625" style="4" customWidth="1"/>
    <col min="104" max="105" width="16.42578125" style="4" customWidth="1"/>
    <col min="106" max="106" width="20.85546875" style="4" bestFit="1" customWidth="1"/>
    <col min="107" max="108" width="16.42578125" style="4" customWidth="1"/>
    <col min="109" max="109" width="20" style="4" customWidth="1"/>
    <col min="110" max="110" width="26.42578125" style="4" bestFit="1" customWidth="1"/>
    <col min="111" max="112" width="26.42578125" style="4" customWidth="1"/>
    <col min="113" max="113" width="19.42578125" style="4" customWidth="1"/>
    <col min="114" max="118" width="16.42578125" style="4" customWidth="1"/>
    <col min="119" max="119" width="19.28515625" style="4" customWidth="1"/>
    <col min="120" max="120" width="22.140625" style="4" customWidth="1"/>
    <col min="121" max="121" width="20" style="4" customWidth="1"/>
    <col min="122" max="122" width="19" style="4" customWidth="1"/>
    <col min="123" max="125" width="16.42578125" style="4" customWidth="1"/>
    <col min="126" max="126" width="18.140625" style="4" bestFit="1" customWidth="1"/>
    <col min="127" max="128" width="16.42578125" style="4" customWidth="1"/>
    <col min="129" max="129" width="19.28515625" style="4" customWidth="1"/>
    <col min="130" max="135" width="16.42578125" style="4" customWidth="1"/>
    <col min="136" max="136" width="20.28515625" style="4" bestFit="1" customWidth="1"/>
    <col min="137" max="137" width="19.85546875" style="4" bestFit="1" customWidth="1"/>
    <col min="138" max="138" width="18.42578125" style="4" bestFit="1" customWidth="1"/>
    <col min="139" max="139" width="18.42578125" style="4" customWidth="1"/>
    <col min="140" max="140" width="22" style="4" customWidth="1"/>
    <col min="141" max="141" width="20.5703125" style="4" customWidth="1"/>
    <col min="142" max="142" width="22.140625" style="4" customWidth="1"/>
    <col min="143" max="143" width="16.42578125" style="4" customWidth="1"/>
    <col min="144" max="144" width="20.140625" style="4" customWidth="1"/>
    <col min="145" max="145" width="16.42578125" style="4" customWidth="1"/>
    <col min="146" max="146" width="19.85546875" style="4" bestFit="1" customWidth="1"/>
    <col min="147" max="147" width="19.140625" style="4" bestFit="1" customWidth="1"/>
    <col min="148" max="148" width="27.42578125" style="4" bestFit="1" customWidth="1"/>
    <col min="149" max="149" width="30.140625" style="4" bestFit="1" customWidth="1"/>
    <col min="150" max="150" width="24.140625" style="4" bestFit="1" customWidth="1"/>
    <col min="151" max="151" width="26.85546875" style="4" bestFit="1" customWidth="1"/>
    <col min="152" max="152" width="18.28515625" style="4" bestFit="1" customWidth="1"/>
    <col min="153" max="158" width="16.42578125" style="4" customWidth="1"/>
    <col min="159" max="160" width="27.85546875" style="4" bestFit="1" customWidth="1"/>
    <col min="161" max="163" width="16.42578125" style="4" customWidth="1"/>
    <col min="164" max="164" width="25.140625" style="4" bestFit="1" customWidth="1"/>
    <col min="165" max="166" width="16.42578125" style="4" customWidth="1"/>
    <col min="167" max="167" width="18.7109375" style="4" bestFit="1" customWidth="1"/>
    <col min="168" max="173" width="16.42578125" style="4" customWidth="1"/>
    <col min="174" max="174" width="39.5703125" style="4" bestFit="1" customWidth="1"/>
    <col min="175" max="175" width="15.28515625" style="4" bestFit="1" customWidth="1"/>
    <col min="176" max="176" width="16.28515625" style="4" bestFit="1" customWidth="1"/>
    <col min="177" max="177" width="26.28515625" style="4" bestFit="1" customWidth="1"/>
    <col min="178" max="178" width="20.85546875" style="4" customWidth="1"/>
    <col min="179" max="179" width="23.5703125" style="4" customWidth="1"/>
    <col min="180" max="181" width="11" style="4" customWidth="1"/>
    <col min="182" max="182" width="15" style="4" customWidth="1"/>
    <col min="183" max="183" width="10.85546875" style="4" bestFit="1" customWidth="1"/>
    <col min="184" max="184" width="14.5703125" style="4" customWidth="1"/>
    <col min="185" max="185" width="20" style="4" customWidth="1"/>
    <col min="186" max="16384" width="9.140625" style="4"/>
  </cols>
  <sheetData>
    <row r="1" spans="1:185" x14ac:dyDescent="0.25">
      <c r="B1" s="4" t="s">
        <v>73</v>
      </c>
      <c r="C1" s="4" t="s">
        <v>198</v>
      </c>
      <c r="D1" s="4" t="s">
        <v>199</v>
      </c>
      <c r="E1" s="4" t="s">
        <v>640</v>
      </c>
      <c r="F1" s="4" t="s">
        <v>292</v>
      </c>
      <c r="G1" s="4" t="s">
        <v>293</v>
      </c>
      <c r="H1" s="4" t="s">
        <v>294</v>
      </c>
      <c r="I1" s="4" t="s">
        <v>200</v>
      </c>
      <c r="J1" s="4" t="s">
        <v>201</v>
      </c>
      <c r="K1" s="4" t="s">
        <v>202</v>
      </c>
      <c r="L1" s="4" t="s">
        <v>203</v>
      </c>
      <c r="M1" s="4" t="s">
        <v>204</v>
      </c>
      <c r="N1" s="4" t="s">
        <v>205</v>
      </c>
      <c r="O1" s="4" t="s">
        <v>206</v>
      </c>
      <c r="P1" s="4" t="s">
        <v>298</v>
      </c>
      <c r="Q1" s="4" t="s">
        <v>299</v>
      </c>
      <c r="R1" s="4" t="s">
        <v>300</v>
      </c>
      <c r="S1" s="4" t="s">
        <v>207</v>
      </c>
      <c r="T1" s="4" t="s">
        <v>208</v>
      </c>
      <c r="U1" s="4" t="s">
        <v>209</v>
      </c>
      <c r="V1" s="4" t="s">
        <v>210</v>
      </c>
      <c r="W1" s="4" t="s">
        <v>435</v>
      </c>
      <c r="X1" s="4" t="s">
        <v>436</v>
      </c>
      <c r="Y1" s="4" t="s">
        <v>211</v>
      </c>
      <c r="Z1" s="4" t="s">
        <v>212</v>
      </c>
      <c r="AA1" s="4" t="s">
        <v>213</v>
      </c>
      <c r="AB1" s="4" t="s">
        <v>214</v>
      </c>
      <c r="AC1" s="4" t="s">
        <v>215</v>
      </c>
      <c r="AD1" s="4" t="s">
        <v>216</v>
      </c>
      <c r="AE1" s="4" t="s">
        <v>217</v>
      </c>
      <c r="AF1" s="4" t="s">
        <v>219</v>
      </c>
      <c r="AG1" s="4" t="s">
        <v>218</v>
      </c>
      <c r="AH1" s="4" t="s">
        <v>220</v>
      </c>
      <c r="AI1" s="4" t="s">
        <v>545</v>
      </c>
      <c r="AJ1" s="4" t="s">
        <v>221</v>
      </c>
      <c r="AK1" s="4" t="s">
        <v>222</v>
      </c>
      <c r="AL1" s="4" t="s">
        <v>223</v>
      </c>
      <c r="AM1" s="4" t="s">
        <v>224</v>
      </c>
      <c r="AN1" s="4" t="s">
        <v>225</v>
      </c>
      <c r="AO1" s="4" t="s">
        <v>557</v>
      </c>
      <c r="AP1" s="4" t="s">
        <v>552</v>
      </c>
      <c r="AQ1" s="4" t="s">
        <v>553</v>
      </c>
      <c r="AR1" s="4" t="s">
        <v>226</v>
      </c>
      <c r="AS1" s="4" t="s">
        <v>227</v>
      </c>
      <c r="AT1" s="4" t="s">
        <v>228</v>
      </c>
      <c r="AU1" s="4" t="s">
        <v>229</v>
      </c>
      <c r="AV1" s="4" t="s">
        <v>230</v>
      </c>
      <c r="AW1" s="4" t="s">
        <v>388</v>
      </c>
      <c r="AX1" s="4" t="s">
        <v>389</v>
      </c>
      <c r="AY1" s="4" t="s">
        <v>231</v>
      </c>
      <c r="AZ1" s="4" t="s">
        <v>232</v>
      </c>
      <c r="BA1" s="4" t="s">
        <v>233</v>
      </c>
      <c r="BB1" s="4" t="s">
        <v>234</v>
      </c>
      <c r="BC1" s="4" t="s">
        <v>235</v>
      </c>
      <c r="BD1" s="4" t="s">
        <v>236</v>
      </c>
      <c r="BE1" s="4" t="s">
        <v>237</v>
      </c>
      <c r="BF1" s="4" t="s">
        <v>238</v>
      </c>
      <c r="BG1" s="4" t="s">
        <v>239</v>
      </c>
      <c r="BH1" s="4" t="s">
        <v>240</v>
      </c>
      <c r="BI1" s="4" t="s">
        <v>241</v>
      </c>
      <c r="BJ1" s="4" t="s">
        <v>242</v>
      </c>
      <c r="BK1" s="4" t="s">
        <v>243</v>
      </c>
      <c r="BL1" s="4" t="s">
        <v>244</v>
      </c>
      <c r="BM1" s="4" t="s">
        <v>245</v>
      </c>
      <c r="BN1" s="4" t="s">
        <v>246</v>
      </c>
      <c r="BO1" s="4" t="s">
        <v>247</v>
      </c>
      <c r="BP1" s="4" t="s">
        <v>248</v>
      </c>
      <c r="BQ1" s="4" t="s">
        <v>249</v>
      </c>
      <c r="BR1" s="4" t="s">
        <v>250</v>
      </c>
      <c r="BS1" s="4" t="s">
        <v>251</v>
      </c>
      <c r="BT1" s="4" t="s">
        <v>252</v>
      </c>
      <c r="BU1" s="4" t="s">
        <v>253</v>
      </c>
      <c r="BV1" s="4" t="s">
        <v>254</v>
      </c>
      <c r="BW1" s="4" t="s">
        <v>255</v>
      </c>
      <c r="BX1" s="4" t="s">
        <v>256</v>
      </c>
      <c r="BY1" s="4" t="s">
        <v>257</v>
      </c>
      <c r="BZ1" s="4" t="s">
        <v>258</v>
      </c>
      <c r="CA1" s="4" t="s">
        <v>259</v>
      </c>
      <c r="CB1" s="4" t="s">
        <v>260</v>
      </c>
      <c r="CC1" s="4" t="s">
        <v>261</v>
      </c>
      <c r="CD1" s="4" t="s">
        <v>562</v>
      </c>
      <c r="CE1" s="4" t="s">
        <v>262</v>
      </c>
      <c r="CF1" s="4" t="s">
        <v>263</v>
      </c>
      <c r="CG1" s="4" t="s">
        <v>264</v>
      </c>
      <c r="CH1" s="4" t="s">
        <v>265</v>
      </c>
      <c r="CI1" s="4" t="s">
        <v>266</v>
      </c>
      <c r="CJ1" s="4" t="s">
        <v>267</v>
      </c>
      <c r="CK1" s="4" t="s">
        <v>268</v>
      </c>
      <c r="CL1" s="4" t="s">
        <v>269</v>
      </c>
      <c r="CM1" s="4" t="s">
        <v>270</v>
      </c>
      <c r="CN1" s="4" t="s">
        <v>271</v>
      </c>
      <c r="CO1" s="4" t="s">
        <v>272</v>
      </c>
      <c r="CP1" s="4" t="s">
        <v>273</v>
      </c>
      <c r="CQ1" s="4" t="s">
        <v>274</v>
      </c>
      <c r="CR1" s="4" t="s">
        <v>275</v>
      </c>
      <c r="CS1" s="4" t="s">
        <v>376</v>
      </c>
      <c r="CT1" s="4" t="s">
        <v>276</v>
      </c>
      <c r="CU1" s="4" t="s">
        <v>277</v>
      </c>
      <c r="CV1" s="4" t="s">
        <v>278</v>
      </c>
      <c r="CW1" s="4" t="s">
        <v>279</v>
      </c>
      <c r="CX1" s="4" t="s">
        <v>564</v>
      </c>
      <c r="CY1" s="4" t="s">
        <v>565</v>
      </c>
      <c r="CZ1" s="4" t="s">
        <v>566</v>
      </c>
      <c r="DA1" s="4" t="s">
        <v>642</v>
      </c>
      <c r="DB1" s="4" t="s">
        <v>448</v>
      </c>
      <c r="DC1" s="4" t="s">
        <v>449</v>
      </c>
      <c r="DD1" s="4" t="s">
        <v>450</v>
      </c>
      <c r="DE1" s="4" t="s">
        <v>451</v>
      </c>
      <c r="DF1" s="4" t="s">
        <v>452</v>
      </c>
      <c r="DG1" s="4" t="s">
        <v>834</v>
      </c>
      <c r="DH1" s="4" t="s">
        <v>835</v>
      </c>
      <c r="DI1" s="4" t="s">
        <v>453</v>
      </c>
      <c r="DJ1" s="4" t="s">
        <v>329</v>
      </c>
      <c r="DK1" s="4" t="s">
        <v>330</v>
      </c>
      <c r="DL1" s="4" t="s">
        <v>331</v>
      </c>
      <c r="DM1" s="4" t="s">
        <v>332</v>
      </c>
      <c r="DN1" s="4" t="s">
        <v>333</v>
      </c>
      <c r="DO1" s="4" t="s">
        <v>337</v>
      </c>
      <c r="DP1" s="4" t="s">
        <v>338</v>
      </c>
      <c r="DQ1" s="4" t="s">
        <v>339</v>
      </c>
      <c r="DR1" s="4" t="s">
        <v>340</v>
      </c>
      <c r="DS1" s="4" t="s">
        <v>422</v>
      </c>
      <c r="DT1" s="4" t="s">
        <v>423</v>
      </c>
      <c r="DU1" s="4" t="s">
        <v>427</v>
      </c>
      <c r="DV1" s="4" t="s">
        <v>334</v>
      </c>
      <c r="DW1" s="4" t="s">
        <v>335</v>
      </c>
      <c r="DX1" s="4" t="s">
        <v>336</v>
      </c>
      <c r="DY1" s="4" t="s">
        <v>341</v>
      </c>
      <c r="DZ1" s="4" t="s">
        <v>342</v>
      </c>
      <c r="EA1" s="4" t="s">
        <v>343</v>
      </c>
      <c r="EB1" s="4" t="s">
        <v>344</v>
      </c>
      <c r="EC1" s="4" t="s">
        <v>424</v>
      </c>
      <c r="ED1" s="4" t="s">
        <v>425</v>
      </c>
      <c r="EE1" s="4" t="s">
        <v>426</v>
      </c>
      <c r="EF1" s="4" t="s">
        <v>535</v>
      </c>
      <c r="EG1" s="4" t="s">
        <v>536</v>
      </c>
      <c r="EH1" s="4" t="s">
        <v>537</v>
      </c>
      <c r="EI1" s="4" t="s">
        <v>538</v>
      </c>
      <c r="EJ1" s="4" t="s">
        <v>539</v>
      </c>
      <c r="EK1" s="4" t="s">
        <v>540</v>
      </c>
      <c r="EL1" s="4" t="s">
        <v>541</v>
      </c>
      <c r="EM1" s="4" t="s">
        <v>542</v>
      </c>
      <c r="EN1" s="4" t="s">
        <v>543</v>
      </c>
      <c r="EO1" s="4" t="s">
        <v>544</v>
      </c>
      <c r="EP1" s="4" t="s">
        <v>573</v>
      </c>
      <c r="EQ1" s="4" t="s">
        <v>576</v>
      </c>
      <c r="ER1" s="4" t="s">
        <v>577</v>
      </c>
      <c r="ES1" s="4" t="s">
        <v>579</v>
      </c>
      <c r="ET1" s="4" t="s">
        <v>578</v>
      </c>
      <c r="EU1" s="4" t="s">
        <v>591</v>
      </c>
      <c r="EV1" s="4" t="s">
        <v>592</v>
      </c>
      <c r="EW1" s="4" t="s">
        <v>417</v>
      </c>
      <c r="EX1" s="4" t="s">
        <v>418</v>
      </c>
      <c r="EY1" s="4" t="s">
        <v>419</v>
      </c>
      <c r="EZ1" s="4" t="s">
        <v>420</v>
      </c>
      <c r="FA1" s="4" t="s">
        <v>472</v>
      </c>
      <c r="FB1" s="4" t="s">
        <v>421</v>
      </c>
      <c r="FC1" s="4" t="s">
        <v>594</v>
      </c>
      <c r="FD1" s="4" t="s">
        <v>595</v>
      </c>
      <c r="FE1" s="4" t="s">
        <v>596</v>
      </c>
      <c r="FF1" s="4" t="s">
        <v>597</v>
      </c>
      <c r="FG1" s="4" t="s">
        <v>598</v>
      </c>
      <c r="FH1" s="4" t="s">
        <v>607</v>
      </c>
      <c r="FI1" s="4" t="s">
        <v>608</v>
      </c>
      <c r="FJ1" s="4" t="s">
        <v>609</v>
      </c>
      <c r="FK1" s="4" t="s">
        <v>610</v>
      </c>
      <c r="FL1" s="4" t="s">
        <v>611</v>
      </c>
      <c r="FM1" s="4" t="s">
        <v>612</v>
      </c>
      <c r="FN1" s="4" t="s">
        <v>613</v>
      </c>
      <c r="FO1" s="4" t="s">
        <v>614</v>
      </c>
      <c r="FP1" s="4" t="s">
        <v>615</v>
      </c>
      <c r="FQ1" s="4" t="s">
        <v>616</v>
      </c>
      <c r="FR1" s="4" t="s">
        <v>280</v>
      </c>
      <c r="FS1" s="4" t="s">
        <v>281</v>
      </c>
      <c r="FT1" s="4" t="s">
        <v>282</v>
      </c>
      <c r="FU1" s="4" t="s">
        <v>283</v>
      </c>
      <c r="FV1" s="4" t="s">
        <v>284</v>
      </c>
      <c r="FW1" s="4" t="s">
        <v>285</v>
      </c>
      <c r="FX1" s="4" t="s">
        <v>286</v>
      </c>
      <c r="FY1" s="4" t="s">
        <v>287</v>
      </c>
      <c r="FZ1" s="4" t="s">
        <v>288</v>
      </c>
      <c r="GA1" s="4" t="s">
        <v>289</v>
      </c>
      <c r="GB1" s="4" t="s">
        <v>290</v>
      </c>
      <c r="GC1" s="4" t="s">
        <v>291</v>
      </c>
    </row>
    <row r="2" spans="1:185" x14ac:dyDescent="0.25">
      <c r="B2" s="4" t="s">
        <v>83</v>
      </c>
      <c r="D2" s="4" t="s">
        <v>134</v>
      </c>
      <c r="E2" s="4" t="s">
        <v>134</v>
      </c>
      <c r="F2" s="4" t="s">
        <v>88</v>
      </c>
      <c r="H2" s="4" t="s">
        <v>446</v>
      </c>
      <c r="I2" s="4" t="s">
        <v>118</v>
      </c>
      <c r="J2" s="4" t="s">
        <v>78</v>
      </c>
      <c r="S2" s="4" t="s">
        <v>119</v>
      </c>
      <c r="V2" s="4" t="s">
        <v>119</v>
      </c>
      <c r="W2" s="4" t="s">
        <v>119</v>
      </c>
      <c r="X2" s="4" t="s">
        <v>119</v>
      </c>
      <c r="Y2" s="4" t="s">
        <v>501</v>
      </c>
      <c r="Z2" s="4" t="s">
        <v>501</v>
      </c>
      <c r="AA2" s="4" t="s">
        <v>501</v>
      </c>
      <c r="AB2" s="4" t="s">
        <v>501</v>
      </c>
      <c r="AC2" s="4" t="s">
        <v>84</v>
      </c>
      <c r="AD2" s="4" t="s">
        <v>84</v>
      </c>
      <c r="AE2" s="4" t="s">
        <v>84</v>
      </c>
      <c r="AF2" s="4" t="s">
        <v>128</v>
      </c>
      <c r="AG2" s="4" t="s">
        <v>128</v>
      </c>
      <c r="AH2" s="4" t="s">
        <v>115</v>
      </c>
      <c r="AI2" s="4" t="s">
        <v>115</v>
      </c>
      <c r="AJ2" s="4" t="s">
        <v>548</v>
      </c>
      <c r="AT2" s="4" t="s">
        <v>374</v>
      </c>
      <c r="AU2" s="4" t="s">
        <v>374</v>
      </c>
      <c r="BJ2" s="4" t="s">
        <v>84</v>
      </c>
      <c r="BK2" s="4" t="s">
        <v>84</v>
      </c>
      <c r="BL2" s="4" t="s">
        <v>183</v>
      </c>
      <c r="BM2" s="4" t="s">
        <v>395</v>
      </c>
      <c r="BN2" s="4" t="s">
        <v>395</v>
      </c>
      <c r="BO2" s="4" t="s">
        <v>395</v>
      </c>
      <c r="BP2" s="4" t="s">
        <v>395</v>
      </c>
      <c r="BQ2" s="4" t="s">
        <v>395</v>
      </c>
      <c r="BR2" s="4" t="s">
        <v>395</v>
      </c>
      <c r="BS2" s="4" t="s">
        <v>178</v>
      </c>
      <c r="BT2" s="4" t="s">
        <v>178</v>
      </c>
      <c r="CR2" s="4" t="s">
        <v>375</v>
      </c>
      <c r="CS2" s="4" t="s">
        <v>372</v>
      </c>
      <c r="CT2" s="4" t="s">
        <v>138</v>
      </c>
      <c r="CU2" s="4" t="s">
        <v>138</v>
      </c>
      <c r="CV2" s="4" t="s">
        <v>138</v>
      </c>
      <c r="CW2" s="4" t="s">
        <v>138</v>
      </c>
      <c r="CX2" s="4" t="s">
        <v>567</v>
      </c>
      <c r="CY2" s="4" t="s">
        <v>567</v>
      </c>
      <c r="CZ2" s="4" t="s">
        <v>568</v>
      </c>
      <c r="DA2" s="4" t="s">
        <v>568</v>
      </c>
      <c r="DB2" s="4" t="s">
        <v>456</v>
      </c>
      <c r="DC2" s="4" t="s">
        <v>456</v>
      </c>
      <c r="DD2" s="4" t="s">
        <v>456</v>
      </c>
      <c r="DE2" s="4" t="s">
        <v>456</v>
      </c>
      <c r="DF2" s="4" t="s">
        <v>456</v>
      </c>
      <c r="DG2" s="4" t="s">
        <v>456</v>
      </c>
      <c r="DH2" s="4" t="s">
        <v>456</v>
      </c>
      <c r="DI2" s="4" t="s">
        <v>456</v>
      </c>
      <c r="DJ2" s="4" t="s">
        <v>521</v>
      </c>
      <c r="DK2" s="4" t="s">
        <v>309</v>
      </c>
      <c r="DS2" s="4" t="s">
        <v>378</v>
      </c>
      <c r="DT2" s="4" t="s">
        <v>378</v>
      </c>
      <c r="DU2" s="4" t="s">
        <v>531</v>
      </c>
      <c r="EE2" s="4" t="s">
        <v>531</v>
      </c>
      <c r="EF2" s="4" t="s">
        <v>521</v>
      </c>
      <c r="EG2" s="4" t="s">
        <v>521</v>
      </c>
      <c r="EH2" s="4" t="s">
        <v>521</v>
      </c>
      <c r="EI2" s="4" t="s">
        <v>520</v>
      </c>
      <c r="EJ2" s="4" t="s">
        <v>520</v>
      </c>
      <c r="EK2" s="4" t="s">
        <v>520</v>
      </c>
      <c r="EL2" s="4" t="s">
        <v>520</v>
      </c>
      <c r="EM2" s="4" t="s">
        <v>378</v>
      </c>
      <c r="EN2" s="4" t="s">
        <v>378</v>
      </c>
      <c r="EO2" s="4" t="s">
        <v>531</v>
      </c>
      <c r="EW2" s="4" t="s">
        <v>408</v>
      </c>
      <c r="EX2" s="4" t="s">
        <v>408</v>
      </c>
      <c r="EY2" s="4" t="s">
        <v>408</v>
      </c>
      <c r="EZ2" s="4" t="s">
        <v>408</v>
      </c>
      <c r="FA2" s="4" t="s">
        <v>408</v>
      </c>
      <c r="FB2" s="4" t="s">
        <v>408</v>
      </c>
      <c r="FC2" s="4" t="s">
        <v>604</v>
      </c>
      <c r="FD2" s="4" t="s">
        <v>604</v>
      </c>
      <c r="FE2" s="4" t="s">
        <v>601</v>
      </c>
      <c r="FF2" s="4" t="s">
        <v>601</v>
      </c>
      <c r="FG2" s="4" t="s">
        <v>606</v>
      </c>
      <c r="FH2" s="4" t="s">
        <v>617</v>
      </c>
      <c r="FI2" s="4" t="s">
        <v>619</v>
      </c>
      <c r="FJ2" s="4" t="s">
        <v>619</v>
      </c>
      <c r="FK2" s="4" t="s">
        <v>620</v>
      </c>
      <c r="FR2" s="4" t="s">
        <v>175</v>
      </c>
      <c r="FW2" s="4" t="s">
        <v>174</v>
      </c>
    </row>
    <row r="3" spans="1:185" ht="30" x14ac:dyDescent="0.25">
      <c r="B3" s="4" t="s">
        <v>74</v>
      </c>
      <c r="C3" s="4" t="s">
        <v>85</v>
      </c>
      <c r="D3" s="4" t="s">
        <v>133</v>
      </c>
      <c r="E3" s="4" t="s">
        <v>131</v>
      </c>
      <c r="F3" s="4" t="s">
        <v>117</v>
      </c>
      <c r="G3" s="4" t="s">
        <v>140</v>
      </c>
      <c r="H3" s="4" t="s">
        <v>445</v>
      </c>
      <c r="I3" s="4" t="s">
        <v>117</v>
      </c>
      <c r="J3" s="4" t="s">
        <v>79</v>
      </c>
      <c r="K3" s="4" t="s">
        <v>377</v>
      </c>
      <c r="L3" s="5" t="s">
        <v>80</v>
      </c>
      <c r="M3" s="5" t="s">
        <v>81</v>
      </c>
      <c r="N3" s="5" t="s">
        <v>82</v>
      </c>
      <c r="P3" s="5" t="s">
        <v>120</v>
      </c>
      <c r="Q3" s="5" t="s">
        <v>302</v>
      </c>
      <c r="R3" s="5" t="s">
        <v>122</v>
      </c>
      <c r="S3" s="5" t="s">
        <v>117</v>
      </c>
      <c r="T3" s="5" t="s">
        <v>122</v>
      </c>
      <c r="U3" s="5" t="s">
        <v>120</v>
      </c>
      <c r="V3" s="5" t="s">
        <v>121</v>
      </c>
      <c r="W3" s="5" t="s">
        <v>437</v>
      </c>
      <c r="X3" s="5" t="s">
        <v>438</v>
      </c>
      <c r="Y3" s="5" t="s">
        <v>117</v>
      </c>
      <c r="Z3" s="4" t="s">
        <v>122</v>
      </c>
      <c r="AA3" s="4" t="s">
        <v>120</v>
      </c>
      <c r="AB3" s="4" t="s">
        <v>121</v>
      </c>
      <c r="AC3" s="4" t="s">
        <v>75</v>
      </c>
      <c r="AD3" s="4" t="s">
        <v>76</v>
      </c>
      <c r="AE3" s="4" t="s">
        <v>77</v>
      </c>
      <c r="AH3" s="4" t="s">
        <v>116</v>
      </c>
      <c r="AI3" s="4" t="s">
        <v>310</v>
      </c>
      <c r="AK3" s="4" t="s">
        <v>123</v>
      </c>
      <c r="AL3" s="4" t="s">
        <v>127</v>
      </c>
      <c r="AM3" s="4" t="s">
        <v>125</v>
      </c>
      <c r="AN3" s="4" t="s">
        <v>126</v>
      </c>
      <c r="AO3" s="4" t="s">
        <v>132</v>
      </c>
      <c r="AP3" s="4" t="s">
        <v>555</v>
      </c>
      <c r="AQ3" s="4" t="s">
        <v>554</v>
      </c>
      <c r="AR3" s="4" t="s">
        <v>556</v>
      </c>
      <c r="AS3" s="4" t="s">
        <v>129</v>
      </c>
      <c r="AT3" s="4" t="s">
        <v>372</v>
      </c>
      <c r="AW3" s="4" t="s">
        <v>130</v>
      </c>
      <c r="AX3" s="4" t="s">
        <v>130</v>
      </c>
      <c r="AY3" s="4" t="s">
        <v>130</v>
      </c>
      <c r="AZ3" s="4" t="s">
        <v>130</v>
      </c>
      <c r="BA3" s="4" t="s">
        <v>130</v>
      </c>
      <c r="BB3" s="4" t="s">
        <v>130</v>
      </c>
      <c r="BC3" s="4" t="s">
        <v>141</v>
      </c>
      <c r="BD3" s="4" t="s">
        <v>558</v>
      </c>
      <c r="BE3" s="4" t="s">
        <v>136</v>
      </c>
      <c r="BF3" s="4" t="s">
        <v>137</v>
      </c>
      <c r="BG3" s="4" t="s">
        <v>559</v>
      </c>
      <c r="BH3" s="4" t="s">
        <v>135</v>
      </c>
      <c r="BI3" s="4" t="s">
        <v>145</v>
      </c>
      <c r="BJ3" s="4" t="s">
        <v>484</v>
      </c>
      <c r="BK3" s="4" t="s">
        <v>485</v>
      </c>
      <c r="BL3" s="4" t="s">
        <v>816</v>
      </c>
      <c r="BM3" s="4" t="s">
        <v>394</v>
      </c>
      <c r="BN3" s="4" t="s">
        <v>412</v>
      </c>
      <c r="BO3" s="4" t="s">
        <v>416</v>
      </c>
      <c r="BP3" s="4" t="s">
        <v>413</v>
      </c>
      <c r="BQ3" s="4" t="s">
        <v>414</v>
      </c>
      <c r="BR3" s="4" t="s">
        <v>415</v>
      </c>
      <c r="BS3" s="4" t="s">
        <v>131</v>
      </c>
      <c r="BT3" s="4" t="s">
        <v>133</v>
      </c>
      <c r="BU3" s="4" t="s">
        <v>560</v>
      </c>
      <c r="BV3" s="4" t="s">
        <v>313</v>
      </c>
      <c r="BW3" s="4" t="s">
        <v>163</v>
      </c>
      <c r="BX3" s="4" t="s">
        <v>314</v>
      </c>
      <c r="BY3" s="4" t="s">
        <v>315</v>
      </c>
      <c r="BZ3" s="4" t="s">
        <v>316</v>
      </c>
      <c r="CA3" s="4" t="s">
        <v>561</v>
      </c>
      <c r="CB3" s="4" t="s">
        <v>162</v>
      </c>
      <c r="CC3" s="4" t="s">
        <v>164</v>
      </c>
      <c r="CD3" s="6" t="s">
        <v>563</v>
      </c>
      <c r="CE3" s="4" t="s">
        <v>161</v>
      </c>
      <c r="CF3" s="4" t="s">
        <v>160</v>
      </c>
      <c r="CG3" s="4" t="s">
        <v>159</v>
      </c>
      <c r="CH3" s="4" t="s">
        <v>158</v>
      </c>
      <c r="CI3" s="4" t="s">
        <v>157</v>
      </c>
      <c r="CJ3" s="4" t="s">
        <v>179</v>
      </c>
      <c r="CK3" s="4" t="s">
        <v>176</v>
      </c>
      <c r="CL3" s="4" t="s">
        <v>180</v>
      </c>
      <c r="CM3" s="4" t="s">
        <v>193</v>
      </c>
      <c r="CN3" s="4" t="s">
        <v>177</v>
      </c>
      <c r="CO3" s="4" t="s">
        <v>181</v>
      </c>
      <c r="CP3" s="4" t="s">
        <v>550</v>
      </c>
      <c r="CQ3" s="4" t="s">
        <v>549</v>
      </c>
      <c r="CR3" s="4" t="s">
        <v>194</v>
      </c>
      <c r="CS3" s="4" t="s">
        <v>373</v>
      </c>
      <c r="CT3" s="4" t="s">
        <v>442</v>
      </c>
      <c r="CU3" s="4" t="s">
        <v>443</v>
      </c>
      <c r="CV3" s="4" t="s">
        <v>192</v>
      </c>
      <c r="CW3" s="4" t="s">
        <v>139</v>
      </c>
      <c r="CX3" s="4" t="s">
        <v>569</v>
      </c>
      <c r="CY3" s="4" t="s">
        <v>570</v>
      </c>
      <c r="CZ3" s="4" t="s">
        <v>571</v>
      </c>
      <c r="DA3" s="4" t="s">
        <v>641</v>
      </c>
      <c r="DB3" s="4" t="s">
        <v>457</v>
      </c>
      <c r="DC3" s="4" t="s">
        <v>460</v>
      </c>
      <c r="DD3" s="4" t="s">
        <v>461</v>
      </c>
      <c r="DE3" s="4" t="s">
        <v>462</v>
      </c>
      <c r="DF3" s="4" t="s">
        <v>458</v>
      </c>
      <c r="DG3" s="4" t="s">
        <v>836</v>
      </c>
      <c r="DH3" s="4" t="s">
        <v>833</v>
      </c>
      <c r="DI3" s="4" t="s">
        <v>459</v>
      </c>
      <c r="DK3" s="4" t="s">
        <v>310</v>
      </c>
      <c r="DL3" s="4" t="s">
        <v>305</v>
      </c>
      <c r="DM3" s="4" t="s">
        <v>306</v>
      </c>
      <c r="DN3" s="4" t="s">
        <v>529</v>
      </c>
      <c r="DO3" s="4" t="s">
        <v>346</v>
      </c>
      <c r="DP3" s="4" t="s">
        <v>528</v>
      </c>
      <c r="DQ3" s="4" t="s">
        <v>312</v>
      </c>
      <c r="DR3" s="4" t="s">
        <v>524</v>
      </c>
      <c r="DS3" s="4" t="s">
        <v>310</v>
      </c>
      <c r="DT3" s="4" t="s">
        <v>116</v>
      </c>
      <c r="DU3" s="4" t="s">
        <v>530</v>
      </c>
      <c r="DV3" s="4" t="s">
        <v>305</v>
      </c>
      <c r="DW3" s="4" t="s">
        <v>306</v>
      </c>
      <c r="DX3" s="4" t="s">
        <v>529</v>
      </c>
      <c r="DY3" s="4" t="s">
        <v>346</v>
      </c>
      <c r="DZ3" s="4" t="s">
        <v>528</v>
      </c>
      <c r="EA3" s="4" t="s">
        <v>312</v>
      </c>
      <c r="EB3" s="4" t="s">
        <v>524</v>
      </c>
      <c r="EC3" s="4" t="s">
        <v>310</v>
      </c>
      <c r="ED3" s="4" t="s">
        <v>116</v>
      </c>
      <c r="EE3" s="4" t="s">
        <v>530</v>
      </c>
      <c r="EF3" s="4" t="s">
        <v>517</v>
      </c>
      <c r="EG3" s="4" t="s">
        <v>518</v>
      </c>
      <c r="EH3" s="4" t="s">
        <v>519</v>
      </c>
      <c r="EI3" s="4" t="s">
        <v>346</v>
      </c>
      <c r="EJ3" s="4" t="s">
        <v>527</v>
      </c>
      <c r="EK3" s="4" t="s">
        <v>526</v>
      </c>
      <c r="EL3" s="4" t="s">
        <v>524</v>
      </c>
      <c r="EM3" s="4" t="s">
        <v>310</v>
      </c>
      <c r="EN3" s="4" t="s">
        <v>116</v>
      </c>
      <c r="EO3" s="4" t="s">
        <v>530</v>
      </c>
      <c r="EP3" s="4" t="s">
        <v>575</v>
      </c>
      <c r="EQ3" s="4" t="s">
        <v>580</v>
      </c>
      <c r="ER3" s="4" t="s">
        <v>581</v>
      </c>
      <c r="ES3" s="4" t="s">
        <v>582</v>
      </c>
      <c r="ET3" s="4" t="s">
        <v>583</v>
      </c>
      <c r="EU3" s="4" t="s">
        <v>584</v>
      </c>
      <c r="EV3" s="4" t="s">
        <v>585</v>
      </c>
      <c r="EW3" s="4" t="s">
        <v>402</v>
      </c>
      <c r="EX3" s="4" t="s">
        <v>403</v>
      </c>
      <c r="EY3" s="4" t="s">
        <v>404</v>
      </c>
      <c r="EZ3" s="4" t="s">
        <v>405</v>
      </c>
      <c r="FA3" s="4" t="s">
        <v>406</v>
      </c>
      <c r="FB3" s="4" t="s">
        <v>407</v>
      </c>
      <c r="FC3" s="4" t="s">
        <v>599</v>
      </c>
      <c r="FD3" s="4" t="s">
        <v>600</v>
      </c>
      <c r="FE3" s="4" t="s">
        <v>602</v>
      </c>
      <c r="FF3" s="4" t="s">
        <v>603</v>
      </c>
      <c r="FG3" s="4" t="s">
        <v>605</v>
      </c>
      <c r="FH3" s="4" t="s">
        <v>618</v>
      </c>
      <c r="FI3" s="4" t="s">
        <v>133</v>
      </c>
      <c r="FJ3" s="4" t="s">
        <v>131</v>
      </c>
      <c r="FK3" s="4" t="s">
        <v>117</v>
      </c>
      <c r="FL3" s="4" t="s">
        <v>621</v>
      </c>
      <c r="FM3" s="4" t="s">
        <v>79</v>
      </c>
      <c r="FN3" s="4" t="s">
        <v>377</v>
      </c>
      <c r="FO3" s="4" t="s">
        <v>622</v>
      </c>
      <c r="FP3" s="4" t="s">
        <v>81</v>
      </c>
      <c r="FQ3" s="4" t="s">
        <v>82</v>
      </c>
      <c r="FR3" s="4" t="s">
        <v>117</v>
      </c>
      <c r="FS3" s="4" t="s">
        <v>122</v>
      </c>
      <c r="FT3" s="4" t="s">
        <v>120</v>
      </c>
      <c r="FU3" s="4" t="s">
        <v>150</v>
      </c>
      <c r="FV3" s="4" t="s">
        <v>349</v>
      </c>
      <c r="FW3" s="4" t="s">
        <v>117</v>
      </c>
      <c r="FX3" s="4" t="s">
        <v>156</v>
      </c>
      <c r="FY3" s="4" t="s">
        <v>122</v>
      </c>
      <c r="FZ3" s="4" t="s">
        <v>171</v>
      </c>
      <c r="GA3" s="4" t="s">
        <v>120</v>
      </c>
      <c r="GB3" s="4" t="s">
        <v>121</v>
      </c>
      <c r="GC3" s="4" t="s">
        <v>168</v>
      </c>
    </row>
    <row r="4" spans="1:185" ht="15.75" thickBot="1" x14ac:dyDescent="0.3">
      <c r="B4" s="4" t="s">
        <v>86</v>
      </c>
      <c r="L4" s="5"/>
      <c r="M4" s="5"/>
      <c r="N4" s="5"/>
      <c r="O4" s="5"/>
      <c r="P4" s="5"/>
      <c r="Q4" s="5"/>
      <c r="R4" s="5"/>
      <c r="S4" s="5"/>
      <c r="T4" s="5"/>
      <c r="U4" s="5"/>
      <c r="V4" s="5"/>
      <c r="W4" s="5"/>
      <c r="X4" s="5"/>
      <c r="Y4" s="5"/>
      <c r="AI4" s="4" t="s">
        <v>546</v>
      </c>
      <c r="AO4" s="4" t="s">
        <v>133</v>
      </c>
      <c r="AV4" s="4" t="s">
        <v>143</v>
      </c>
      <c r="AW4" s="4" t="s">
        <v>131</v>
      </c>
      <c r="AX4" s="4" t="s">
        <v>387</v>
      </c>
      <c r="AY4" s="4" t="s">
        <v>854</v>
      </c>
      <c r="AZ4" s="4" t="s">
        <v>855</v>
      </c>
      <c r="BA4" s="4" t="s">
        <v>856</v>
      </c>
      <c r="DK4" s="4" t="s">
        <v>311</v>
      </c>
    </row>
    <row r="5" spans="1:185" s="14" customFormat="1" ht="31.5" customHeight="1" thickTop="1" thickBot="1" x14ac:dyDescent="0.3">
      <c r="A5" s="24" t="s">
        <v>643</v>
      </c>
      <c r="B5" s="25" t="s">
        <v>645</v>
      </c>
      <c r="C5" s="25" t="s">
        <v>654</v>
      </c>
      <c r="D5" s="25" t="s">
        <v>646</v>
      </c>
      <c r="E5" s="25" t="s">
        <v>647</v>
      </c>
      <c r="F5" s="25" t="s">
        <v>64</v>
      </c>
      <c r="G5" s="25" t="s">
        <v>648</v>
      </c>
      <c r="H5" s="25" t="s">
        <v>649</v>
      </c>
      <c r="I5" s="25" t="s">
        <v>89</v>
      </c>
      <c r="J5" s="25" t="s">
        <v>90</v>
      </c>
      <c r="K5" s="25" t="s">
        <v>91</v>
      </c>
      <c r="L5" s="25" t="s">
        <v>92</v>
      </c>
      <c r="M5" s="25" t="s">
        <v>93</v>
      </c>
      <c r="N5" s="25" t="s">
        <v>94</v>
      </c>
      <c r="O5" s="25" t="s">
        <v>655</v>
      </c>
      <c r="P5" s="25" t="s">
        <v>31</v>
      </c>
      <c r="Q5" s="25" t="s">
        <v>301</v>
      </c>
      <c r="R5" s="25" t="s">
        <v>33</v>
      </c>
      <c r="S5" s="25" t="s">
        <v>95</v>
      </c>
      <c r="T5" s="25" t="s">
        <v>651</v>
      </c>
      <c r="U5" s="25" t="s">
        <v>96</v>
      </c>
      <c r="V5" s="25" t="s">
        <v>97</v>
      </c>
      <c r="W5" s="25" t="s">
        <v>652</v>
      </c>
      <c r="X5" s="25" t="s">
        <v>653</v>
      </c>
      <c r="Y5" s="25" t="s">
        <v>710</v>
      </c>
      <c r="Z5" s="25" t="s">
        <v>711</v>
      </c>
      <c r="AA5" s="25" t="s">
        <v>712</v>
      </c>
      <c r="AB5" s="25" t="s">
        <v>713</v>
      </c>
      <c r="AC5" s="25" t="s">
        <v>2</v>
      </c>
      <c r="AD5" s="25" t="s">
        <v>98</v>
      </c>
      <c r="AE5" s="25" t="s">
        <v>99</v>
      </c>
      <c r="AF5" s="25" t="s">
        <v>71</v>
      </c>
      <c r="AG5" s="25" t="s">
        <v>100</v>
      </c>
      <c r="AH5" s="25" t="s">
        <v>656</v>
      </c>
      <c r="AI5" s="25" t="s">
        <v>657</v>
      </c>
      <c r="AJ5" s="25" t="s">
        <v>101</v>
      </c>
      <c r="AK5" s="25" t="s">
        <v>102</v>
      </c>
      <c r="AL5" s="25" t="s">
        <v>3</v>
      </c>
      <c r="AM5" s="25" t="s">
        <v>103</v>
      </c>
      <c r="AN5" s="25" t="s">
        <v>70</v>
      </c>
      <c r="AO5" s="25" t="s">
        <v>658</v>
      </c>
      <c r="AP5" s="25" t="s">
        <v>104</v>
      </c>
      <c r="AQ5" s="25" t="s">
        <v>551</v>
      </c>
      <c r="AR5" s="25" t="s">
        <v>714</v>
      </c>
      <c r="AS5" s="25" t="s">
        <v>659</v>
      </c>
      <c r="AT5" s="25" t="s">
        <v>105</v>
      </c>
      <c r="AU5" s="25" t="s">
        <v>182</v>
      </c>
      <c r="AV5" s="25" t="s">
        <v>106</v>
      </c>
      <c r="AW5" s="25" t="s">
        <v>660</v>
      </c>
      <c r="AX5" s="25" t="s">
        <v>661</v>
      </c>
      <c r="AY5" s="25" t="s">
        <v>107</v>
      </c>
      <c r="AZ5" s="25" t="s">
        <v>662</v>
      </c>
      <c r="BA5" s="25" t="s">
        <v>108</v>
      </c>
      <c r="BB5" s="25" t="s">
        <v>109</v>
      </c>
      <c r="BC5" s="25" t="s">
        <v>663</v>
      </c>
      <c r="BD5" s="25" t="s">
        <v>110</v>
      </c>
      <c r="BE5" s="25" t="s">
        <v>111</v>
      </c>
      <c r="BF5" s="25" t="s">
        <v>112</v>
      </c>
      <c r="BG5" s="25" t="s">
        <v>113</v>
      </c>
      <c r="BH5" s="25" t="s">
        <v>114</v>
      </c>
      <c r="BI5" s="25" t="s">
        <v>144</v>
      </c>
      <c r="BJ5" s="25" t="s">
        <v>715</v>
      </c>
      <c r="BK5" s="25" t="s">
        <v>716</v>
      </c>
      <c r="BL5" s="25" t="s">
        <v>664</v>
      </c>
      <c r="BM5" s="25" t="s">
        <v>665</v>
      </c>
      <c r="BN5" s="25" t="s">
        <v>666</v>
      </c>
      <c r="BO5" s="25" t="s">
        <v>667</v>
      </c>
      <c r="BP5" s="25" t="s">
        <v>668</v>
      </c>
      <c r="BQ5" s="25" t="s">
        <v>669</v>
      </c>
      <c r="BR5" s="25" t="s">
        <v>670</v>
      </c>
      <c r="BS5" s="25" t="s">
        <v>671</v>
      </c>
      <c r="BT5" s="25" t="s">
        <v>672</v>
      </c>
      <c r="BU5" s="25" t="s">
        <v>673</v>
      </c>
      <c r="BV5" s="25" t="s">
        <v>674</v>
      </c>
      <c r="BW5" s="25" t="s">
        <v>675</v>
      </c>
      <c r="BX5" s="25" t="s">
        <v>676</v>
      </c>
      <c r="BY5" s="25" t="s">
        <v>677</v>
      </c>
      <c r="BZ5" s="25" t="s">
        <v>678</v>
      </c>
      <c r="CA5" s="25" t="s">
        <v>679</v>
      </c>
      <c r="CB5" s="25" t="s">
        <v>680</v>
      </c>
      <c r="CC5" s="25" t="s">
        <v>681</v>
      </c>
      <c r="CD5" s="25" t="s">
        <v>682</v>
      </c>
      <c r="CE5" s="25" t="s">
        <v>683</v>
      </c>
      <c r="CF5" s="25" t="s">
        <v>684</v>
      </c>
      <c r="CG5" s="25" t="s">
        <v>685</v>
      </c>
      <c r="CH5" s="25" t="s">
        <v>686</v>
      </c>
      <c r="CI5" s="25" t="s">
        <v>687</v>
      </c>
      <c r="CJ5" s="25" t="s">
        <v>688</v>
      </c>
      <c r="CK5" s="25" t="s">
        <v>689</v>
      </c>
      <c r="CL5" s="25" t="s">
        <v>690</v>
      </c>
      <c r="CM5" s="25" t="s">
        <v>691</v>
      </c>
      <c r="CN5" s="25" t="s">
        <v>692</v>
      </c>
      <c r="CO5" s="25" t="s">
        <v>693</v>
      </c>
      <c r="CP5" s="25" t="s">
        <v>694</v>
      </c>
      <c r="CQ5" s="25" t="s">
        <v>695</v>
      </c>
      <c r="CR5" s="25" t="s">
        <v>696</v>
      </c>
      <c r="CS5" s="25" t="s">
        <v>717</v>
      </c>
      <c r="CT5" s="25" t="s">
        <v>697</v>
      </c>
      <c r="CU5" s="25" t="s">
        <v>698</v>
      </c>
      <c r="CV5" s="25" t="s">
        <v>699</v>
      </c>
      <c r="CW5" s="25" t="s">
        <v>700</v>
      </c>
      <c r="CX5" s="25" t="s">
        <v>572</v>
      </c>
      <c r="CY5" s="25" t="s">
        <v>701</v>
      </c>
      <c r="CZ5" s="25" t="s">
        <v>702</v>
      </c>
      <c r="DA5" s="25" t="s">
        <v>703</v>
      </c>
      <c r="DB5" s="25" t="s">
        <v>704</v>
      </c>
      <c r="DC5" s="25" t="s">
        <v>454</v>
      </c>
      <c r="DD5" s="25" t="s">
        <v>455</v>
      </c>
      <c r="DE5" s="25" t="s">
        <v>705</v>
      </c>
      <c r="DF5" s="25" t="s">
        <v>706</v>
      </c>
      <c r="DG5" s="25" t="s">
        <v>837</v>
      </c>
      <c r="DH5" s="25" t="s">
        <v>838</v>
      </c>
      <c r="DI5" s="25" t="s">
        <v>707</v>
      </c>
      <c r="DJ5" s="25" t="s">
        <v>303</v>
      </c>
      <c r="DK5" s="25" t="s">
        <v>304</v>
      </c>
      <c r="DL5" s="25" t="s">
        <v>323</v>
      </c>
      <c r="DM5" s="25" t="s">
        <v>324</v>
      </c>
      <c r="DN5" s="25" t="s">
        <v>325</v>
      </c>
      <c r="DO5" s="25" t="s">
        <v>718</v>
      </c>
      <c r="DP5" s="25" t="s">
        <v>719</v>
      </c>
      <c r="DQ5" s="25" t="s">
        <v>720</v>
      </c>
      <c r="DR5" s="25" t="s">
        <v>721</v>
      </c>
      <c r="DS5" s="25" t="s">
        <v>722</v>
      </c>
      <c r="DT5" s="25" t="s">
        <v>723</v>
      </c>
      <c r="DU5" s="25" t="s">
        <v>345</v>
      </c>
      <c r="DV5" s="25" t="s">
        <v>326</v>
      </c>
      <c r="DW5" s="25" t="s">
        <v>327</v>
      </c>
      <c r="DX5" s="25" t="s">
        <v>328</v>
      </c>
      <c r="DY5" s="25" t="s">
        <v>724</v>
      </c>
      <c r="DZ5" s="25" t="s">
        <v>725</v>
      </c>
      <c r="EA5" s="25" t="s">
        <v>726</v>
      </c>
      <c r="EB5" s="25" t="s">
        <v>727</v>
      </c>
      <c r="EC5" s="25" t="s">
        <v>728</v>
      </c>
      <c r="ED5" s="25" t="s">
        <v>729</v>
      </c>
      <c r="EE5" s="25" t="s">
        <v>730</v>
      </c>
      <c r="EF5" s="25" t="s">
        <v>522</v>
      </c>
      <c r="EG5" s="25" t="s">
        <v>534</v>
      </c>
      <c r="EH5" s="25" t="s">
        <v>523</v>
      </c>
      <c r="EI5" s="25" t="s">
        <v>731</v>
      </c>
      <c r="EJ5" s="25" t="s">
        <v>732</v>
      </c>
      <c r="EK5" s="25" t="s">
        <v>733</v>
      </c>
      <c r="EL5" s="25" t="s">
        <v>734</v>
      </c>
      <c r="EM5" s="25" t="s">
        <v>735</v>
      </c>
      <c r="EN5" s="25" t="s">
        <v>736</v>
      </c>
      <c r="EO5" s="25" t="s">
        <v>730</v>
      </c>
      <c r="EP5" s="25" t="s">
        <v>574</v>
      </c>
      <c r="EQ5" s="25" t="s">
        <v>593</v>
      </c>
      <c r="ER5" s="25" t="s">
        <v>586</v>
      </c>
      <c r="ES5" s="25" t="s">
        <v>587</v>
      </c>
      <c r="ET5" s="25" t="s">
        <v>588</v>
      </c>
      <c r="EU5" s="25" t="s">
        <v>590</v>
      </c>
      <c r="EV5" s="25" t="s">
        <v>589</v>
      </c>
      <c r="EW5" s="25" t="s">
        <v>766</v>
      </c>
      <c r="EX5" s="25" t="s">
        <v>767</v>
      </c>
      <c r="EY5" s="25" t="s">
        <v>768</v>
      </c>
      <c r="EZ5" s="25" t="s">
        <v>769</v>
      </c>
      <c r="FA5" s="25" t="s">
        <v>770</v>
      </c>
      <c r="FB5" s="25" t="s">
        <v>771</v>
      </c>
      <c r="FC5" s="25" t="s">
        <v>772</v>
      </c>
      <c r="FD5" s="25" t="s">
        <v>773</v>
      </c>
      <c r="FE5" s="25" t="s">
        <v>774</v>
      </c>
      <c r="FF5" s="25" t="s">
        <v>775</v>
      </c>
      <c r="FG5" s="25" t="s">
        <v>776</v>
      </c>
      <c r="FH5" s="25" t="s">
        <v>777</v>
      </c>
      <c r="FI5" s="25" t="s">
        <v>779</v>
      </c>
      <c r="FJ5" s="25" t="s">
        <v>778</v>
      </c>
      <c r="FK5" s="25" t="s">
        <v>780</v>
      </c>
      <c r="FL5" s="25" t="s">
        <v>781</v>
      </c>
      <c r="FM5" s="25" t="s">
        <v>782</v>
      </c>
      <c r="FN5" s="25" t="s">
        <v>783</v>
      </c>
      <c r="FO5" s="25" t="s">
        <v>784</v>
      </c>
      <c r="FP5" s="25" t="s">
        <v>785</v>
      </c>
      <c r="FQ5" s="25" t="s">
        <v>786</v>
      </c>
      <c r="FR5" s="25" t="s">
        <v>708</v>
      </c>
      <c r="FS5" s="25" t="s">
        <v>709</v>
      </c>
      <c r="FT5" s="25" t="s">
        <v>146</v>
      </c>
      <c r="FU5" s="25" t="s">
        <v>149</v>
      </c>
      <c r="FV5" s="25" t="s">
        <v>147</v>
      </c>
      <c r="FW5" s="25" t="s">
        <v>153</v>
      </c>
      <c r="FX5" s="25" t="s">
        <v>154</v>
      </c>
      <c r="FY5" s="25" t="s">
        <v>169</v>
      </c>
      <c r="FZ5" s="25" t="s">
        <v>165</v>
      </c>
      <c r="GA5" s="25" t="s">
        <v>166</v>
      </c>
      <c r="GB5" s="25" t="s">
        <v>167</v>
      </c>
      <c r="GC5" s="26" t="s">
        <v>173</v>
      </c>
    </row>
    <row r="6" spans="1:185" customFormat="1" ht="15.75" customHeight="1" x14ac:dyDescent="0.25">
      <c r="A6" s="21" t="str">
        <f>_xlfn.TEXTJOIN("&amp;",FALSE,"https://pensionresource.website/EAMain.php?content=EAMain.PlanForms.PBGCxml",$C$1&amp;C6,$D$1&amp;D6,$E$1&amp;E6,$F$1&amp;F6,$G$1&amp;G6,$H$1&amp;H6,$I$1&amp;I6,$J$1&amp;J6,$K$1&amp;K6,$L$1&amp;L6,$M$1&amp;M6,$N$1&amp;N6,$O$1&amp;O6,$P$1&amp;P6,$Q$1&amp;Q6,$R$1&amp;R6,$S$1&amp;S6,$T$1&amp;T6,$U$1&amp;U6,$V$1&amp;V6,$W$1&amp;W6,$X$1&amp;X6,$Y$1&amp;Y6,$Z$1&amp;Z6,$AA$1&amp;AA6,$AB$1&amp;AB6,$AC$1&amp;AC6,$AD$1&amp;AD6,$AE$1&amp;AE6,$AF$1&amp;AF6,$AG$1&amp;AG6,$AH$1&amp;AH6,$AI$1&amp;AI6,$AJ$1&amp;AJ6,$AK$1&amp;AK6,$AL$1&amp;AL6,$AM$1&amp;AM6,$AN$1&amp;AN6,$AO$1&amp;AO6,$AP$1&amp;AP6,$AQ$1&amp;$AQ$15,$AR$1&amp;AR6,$AS$1&amp;AS6,$AT$1&amp;AT6,$AU$1&amp;AU6,$AV$1&amp;AV6,$AW$1&amp;AW6,$AX$1&amp;AX6,$AY$1&amp;AY6,$AZ$1&amp;AZ6,$BA$1&amp;BA6,$BB$1&amp;BB6,$BC$1&amp;BC6,$BD$1&amp;BD6,$BE$1&amp;BE6,$BF$1&amp;BF6,$BG$1&amp;BG6,$BH$1&amp;BH6,$BI$1&amp;BI6,$BJ$1&amp;BJ6,$BK$1&amp;BK6,$BL$1&amp;BL6,$BM$1&amp;BM6,$BN$1&amp;BN6,$BO$1&amp;BO6,$BP$1&amp;BP6,$BQ$1&amp;BQ6,$BR$1&amp;BR6,$BS$1&amp;BS6,$BT$1&amp;BT6,$BU$1&amp;BU6,$BV$1&amp;BV6,$BW$1&amp;BW6,$BX$1&amp;BX6,$BY$1&amp;BY6,$BZ$1&amp;BZ6,$CA$1&amp;CA6,$CB$1&amp;CB6,$CC$1&amp;CC6,$CD$1&amp;CD6,$CE$1&amp;CE6,$CF$1&amp;CF6,$CG$1&amp;CG6,$CH$1&amp;CH6,$CI$1&amp;CI6,$CJ$1&amp;CJ6,$CK$1&amp;CK6,$CL$1&amp;CL6,$CM$1&amp;CM6,$CN$1&amp;CN6,$CO$1&amp;CO6,$CP$1&amp;CP6,$CQ$1&amp;CQ6,$CR$1&amp;CR6,$CS$1&amp;CS6,$CT$1&amp;CT6,$CU$1&amp;CU6,$CV$1&amp;CV6,$CW$1&amp;CW6,$CX$1&amp;CX6,$CY$1&amp;CY6,$CZ$1&amp;CZ6,$DA$1&amp;DA6,$DB$1&amp;DB6,$DC$1&amp;DC6,$DD$1&amp;DD6,$DE$1&amp;DE6,$DF$1&amp;DF6,$DG$1&amp;DG6,$DH$1&amp;DH6,$DI$1&amp;DI6,$DJ$1&amp;DJ6,$DK$1&amp;DK6,$DL$1&amp;DL6,$DM$1&amp;DM6,$DN$1&amp;DN6,$DO$1&amp;DO6,$DP$1&amp;DP6,$DQ$1&amp;DQ6,$DR$1&amp;DR6,$DS$1&amp;DS6,$DT$1&amp;DT6,$DU$1&amp;DU6,$DV$1&amp;DV6,$DW$1&amp;DW6,$DX$1&amp;DX6,$DY$1&amp;DY6,$DZ$1&amp;DZ6,$EA$1&amp;EA6,$EB$1&amp;EB6,$EC$1&amp;EC6,$ED$1&amp;ED6,$EE$1&amp;EE6,$EF$1&amp;EF6,$EG$1&amp;EG6,$EH$1&amp;EH6,$EI$1&amp;EI6,$EJ$1&amp;EJ6,$EK$1&amp;EK6,$EL$1&amp;EL6,$EM$1&amp;EM6,$EN$1&amp;EN6,$EO$1&amp;EO6,$EP$1&amp;EP6,$EQ$1&amp;EQ6,$ER$1&amp;ER6,$ES$1&amp;ES6,$ET$1&amp;ET6,$EU$1&amp;EU6,$EV$1&amp;EV6,$EW$1&amp;EW6,$EX$1&amp;EX6,$EY$1&amp;EY6,$EZ$1&amp;EZ6,$FA$1&amp;FA6,$FB$1&amp;FB6,$FC$1&amp;FC6,$FD$1&amp;FD6,$FE$1&amp;FE6,$FF$1&amp;FF6,$FG$1&amp;FG6,$FH$1&amp;FH6,$FI$1&amp;FI6,$FJ$1&amp;FJ6,$FK$1&amp;FK6,$FL$1&amp;FL6,$FM$1&amp;FM6,$FN$1&amp;FN6,$FO$1&amp;FO6,$FP$1&amp;FP6,$FQ$1&amp;FQ6,$FR$1&amp;FR6,$FS$1&amp;FS6,$FT$1&amp;FT6,$FU$1&amp;FU6,$FV$1&amp;FV6,$FW$1&amp;FW6,$FX$1&amp;FX6,$FY$1&amp;FY6,$FZ$1&amp;FZ6,$GA$1&amp;GA6,$GB$1&amp;GB6,$GC$1&amp;GC6,"#")</f>
        <v>https://pensionresource.website/EAMain.php?content=EAMain.PlanForms.PBGCxml&amp;0a=&amp;0d=&amp;0dn=X&amp;i1a=PBGC test Plan&amp;i1b=622000&amp;i1c=&amp;i2a=PBGC test Plan&amp;i2b=800 Test Road&amp;i2c=&amp;i2d=Test&amp;i2e=MD&amp;i2f=20905&amp;i2g=&amp;i2p=&amp;i2pext=&amp;i2m=&amp;i2h1=Plan Contact&amp;i2h2=mask@pbgc.gov&amp;i2h3=2023264000&amp;i2h3e=5252&amp;i2ip=&amp;i2ipetx=&amp;i31=&amp;i32=&amp;i33=&amp;i33e=&amp;i4a=PBGC test Plan&amp;i4b1b=2021-01-01&amp;i4b1e=2021-12-31&amp;i4b2n=X&amp;i4b2y=&amp;i4b3=X&amp;i4b3dt=&amp;i4b4=&amp;i4c1e=123456789&amp;i4c1p=001&amp;i4c2e=123456789&amp;i4c2p=001&amp;i4c3y=X&amp;i4c3pn=&amp;i4c3ein=&amp;i4c3e=&amp;i4d=1963-01-01&amp;i4em=&amp;i4es=&amp;i4ec=X&amp;i4fn=X&amp;i4fy=&amp;i4f1=&amp;i4f2=&amp;i4f3y=&amp;i4f3n=&amp;ii5a=2020-12-31&amp;ii5b1=&amp;ii5b2a=950&amp;ii5b2t=250&amp;ii5b2r=0&amp;ii5b2tot=1200&amp;ii5b3=22800&amp;iii6a=&amp;iii6b=&amp;iii7a=X&amp;iii7an=&amp;iii7av=&amp;iii7as=&amp;iii7a4=&amp;iii7ap=&amp;iii7ad=&amp;iii7bn=X&amp;iii7by=&amp;iii7c1s=&amp;iii7c1a=&amp;iii7c1c=X&amp;iii7c21=&amp;iii7c22=&amp;iii7c23=&amp;iii7c2c=&amp;iii7c2r=1.15&amp;iii7c3m=2021-01-01&amp;iii7dest=&amp;iii7d1=590251&amp;iii7d2=2215663&amp;iii7d3=215&amp;iii7d4=2806129&amp;iii7e=2200000&amp;iii7f=607000&amp;iii7g=5463&amp;iii7h1=698400&amp;iii7h2=&amp;iii7h3=698400&amp;iii7i=5463&amp;iv8a=&amp;iv8b=&amp;iv9=28263&amp;iv9m=&amp;v10a=&amp;v10b=&amp;v10c=&amp;v11=28263&amp;v12e=&amp;v12c=&amp;v12r=&amp;v12ach=&amp;iv13dt=&amp;iv13m=&amp;iv13t=&amp;iv13d=&amp;iv13c=&amp;iv13f=&amp;iv13h=&amp;iv13e=&amp;vi14a1=&amp;vi14a2=&amp;vi14bein1=&amp;vi14bpn1=&amp;vi14bdt1=&amp;vi14cm1=&amp;vi14cc1=&amp;vi14cs1=&amp;vi14co1=&amp;vi14e1y1=&amp;vi14e1n1=&amp;vi14e2y1=&amp;vi14bein2=&amp;vi14bpn2=&amp;vi14bdt2=&amp;vi14cm2=&amp;vi14cc2=&amp;vi14cs2=&amp;vi14co2=&amp;vi14e1y2=&amp;vi14e1n2=&amp;vi14e2y2=&amp;vi14bein=&amp;vi14bpn=&amp;vi14d=&amp;vi14cm=&amp;vi14cc=&amp;vi14cs=&amp;vi14co=&amp;vi14e1y=&amp;vi14e1n=&amp;vi14e2y=&amp;vi15=&amp;vi16dt=&amp;vi16aps=&amp;vi16sps=&amp;vi16as=&amp;vi16ss=&amp;vi16o=&amp;vi17a1e=&amp;vi17a1ed=&amp;vi17a2e=&amp;vi17a2ed=&amp;vi17b2=&amp;vi17b1=&amp;vi18as=&amp;vi18ae=&amp;vi18bein=&amp;vi18bpn=&amp;vi18c=&amp;vi19a=&amp;vi19by=&amp;vi19bn=&amp;vi19c1=&amp;vi19c2=&amp;vi19c3=&amp;vi19c4=&amp;vi19c5=&amp;vi19c6=&amp;vi19c7=&amp;viii20n=Jon Doe&amp;viii20e=jon@doe.com&amp;viii20p=2022290000&amp;viii20pe=1&amp;viii20pd=&amp;viii21n=John Doe&amp;viii21f=John Doe's Firm&amp;viii21e=John@doe.com&amp;viii21no=65-4654&amp;viii21p=2022290000&amp;viii21pe=5564&amp;viii21d=2020-10-18T12:10:00&amp;#</v>
      </c>
      <c r="B6" s="13" t="s">
        <v>87</v>
      </c>
      <c r="C6" s="15"/>
      <c r="D6" s="12"/>
      <c r="E6" s="12" t="s">
        <v>63</v>
      </c>
      <c r="F6" s="12" t="s">
        <v>61</v>
      </c>
      <c r="G6" s="12">
        <v>622000</v>
      </c>
      <c r="H6" s="12"/>
      <c r="I6" s="12" t="s">
        <v>61</v>
      </c>
      <c r="J6" s="12" t="s">
        <v>65</v>
      </c>
      <c r="K6" s="12"/>
      <c r="L6" s="12" t="s">
        <v>66</v>
      </c>
      <c r="M6" s="12" t="s">
        <v>67</v>
      </c>
      <c r="N6" s="13">
        <v>20905</v>
      </c>
      <c r="O6" s="15"/>
      <c r="P6" s="12"/>
      <c r="Q6" s="12"/>
      <c r="R6" s="12"/>
      <c r="S6" s="12" t="s">
        <v>68</v>
      </c>
      <c r="T6" s="12" t="s">
        <v>69</v>
      </c>
      <c r="U6" s="12">
        <v>2023264000</v>
      </c>
      <c r="V6" s="12">
        <v>5252</v>
      </c>
      <c r="W6" s="12"/>
      <c r="X6" s="12"/>
      <c r="Y6" s="12"/>
      <c r="Z6" s="13"/>
      <c r="AA6" s="15"/>
      <c r="AB6" s="12"/>
      <c r="AC6" s="12" t="s">
        <v>61</v>
      </c>
      <c r="AD6" s="12" t="s">
        <v>62</v>
      </c>
      <c r="AE6" s="12" t="s">
        <v>29</v>
      </c>
      <c r="AF6" s="12" t="s">
        <v>63</v>
      </c>
      <c r="AG6" s="12"/>
      <c r="AH6" s="12" t="s">
        <v>63</v>
      </c>
      <c r="AI6" s="12"/>
      <c r="AJ6" s="12"/>
      <c r="AK6" s="12" t="s">
        <v>124</v>
      </c>
      <c r="AL6" s="13" t="s">
        <v>7</v>
      </c>
      <c r="AM6" s="15" t="s">
        <v>124</v>
      </c>
      <c r="AN6" s="12" t="s">
        <v>7</v>
      </c>
      <c r="AO6" s="12" t="s">
        <v>63</v>
      </c>
      <c r="AP6" s="12"/>
      <c r="AQ6" s="12"/>
      <c r="AR6" s="12"/>
      <c r="AS6" s="12" t="s">
        <v>72</v>
      </c>
      <c r="AT6" s="12"/>
      <c r="AU6" s="12"/>
      <c r="AV6" s="12" t="s">
        <v>63</v>
      </c>
      <c r="AW6" s="12" t="s">
        <v>63</v>
      </c>
      <c r="AX6" s="13"/>
      <c r="AY6" s="15"/>
      <c r="AZ6" s="12"/>
      <c r="BA6" s="12"/>
      <c r="BB6" s="12"/>
      <c r="BC6" s="12" t="s">
        <v>142</v>
      </c>
      <c r="BD6" s="12"/>
      <c r="BE6" s="12">
        <v>950</v>
      </c>
      <c r="BF6" s="12">
        <v>250</v>
      </c>
      <c r="BG6" s="12">
        <v>0</v>
      </c>
      <c r="BH6" s="12">
        <v>1200</v>
      </c>
      <c r="BI6" s="12">
        <v>22800</v>
      </c>
      <c r="BJ6" s="13"/>
      <c r="BK6" s="15"/>
      <c r="BL6" s="12" t="s">
        <v>63</v>
      </c>
      <c r="BM6" s="12"/>
      <c r="BN6" s="12"/>
      <c r="BO6" s="12"/>
      <c r="BP6" s="12"/>
      <c r="BQ6" s="12"/>
      <c r="BR6" s="12"/>
      <c r="BS6" s="12" t="s">
        <v>63</v>
      </c>
      <c r="BT6" s="12"/>
      <c r="BU6" s="12"/>
      <c r="BV6" s="13"/>
      <c r="BW6" s="15" t="s">
        <v>63</v>
      </c>
      <c r="BX6" s="12"/>
      <c r="BY6" s="12"/>
      <c r="BZ6" s="12"/>
      <c r="CA6" s="12"/>
      <c r="CB6" s="12">
        <v>1.1499999999999999</v>
      </c>
      <c r="CC6" s="12" t="s">
        <v>62</v>
      </c>
      <c r="CD6" s="12"/>
      <c r="CE6" s="12">
        <v>590251</v>
      </c>
      <c r="CF6" s="12">
        <v>2215663</v>
      </c>
      <c r="CG6" s="12">
        <v>215</v>
      </c>
      <c r="CH6" s="13">
        <v>2806129</v>
      </c>
      <c r="CI6" s="15">
        <v>2200000</v>
      </c>
      <c r="CJ6" s="12">
        <v>607000</v>
      </c>
      <c r="CK6" s="12">
        <v>5463</v>
      </c>
      <c r="CL6" s="12">
        <v>698400</v>
      </c>
      <c r="CM6" s="12"/>
      <c r="CN6" s="12">
        <v>698400</v>
      </c>
      <c r="CO6" s="12">
        <v>5463</v>
      </c>
      <c r="CP6" s="12"/>
      <c r="CQ6" s="12"/>
      <c r="CR6" s="12">
        <v>28263</v>
      </c>
      <c r="CS6" s="12"/>
      <c r="CT6" s="13"/>
      <c r="CU6" s="15"/>
      <c r="CV6" s="12"/>
      <c r="CW6" s="12">
        <v>28263</v>
      </c>
      <c r="CX6" s="12"/>
      <c r="CY6" s="12"/>
      <c r="CZ6" s="12"/>
      <c r="DA6" s="12"/>
      <c r="DB6" s="12"/>
      <c r="DC6" s="12"/>
      <c r="DD6" s="12"/>
      <c r="DE6" s="12"/>
      <c r="DF6" s="13"/>
      <c r="DG6" s="13"/>
      <c r="DH6" s="13"/>
      <c r="DI6" s="15"/>
      <c r="DJ6" s="12"/>
      <c r="DK6" s="12"/>
      <c r="DL6" s="12"/>
      <c r="DM6" s="12"/>
      <c r="DN6" s="12"/>
      <c r="DO6" s="12"/>
      <c r="DP6" s="12"/>
      <c r="DQ6" s="12"/>
      <c r="DR6" s="12"/>
      <c r="DS6" s="12"/>
      <c r="DT6" s="13"/>
      <c r="DU6" s="15"/>
      <c r="DV6" s="12"/>
      <c r="DW6" s="12"/>
      <c r="DX6" s="12"/>
      <c r="DY6" s="12"/>
      <c r="DZ6" s="12"/>
      <c r="EA6" s="12"/>
      <c r="EB6" s="12"/>
      <c r="EC6" s="12"/>
      <c r="ED6" s="12"/>
      <c r="EE6" s="12"/>
      <c r="EF6" s="13"/>
      <c r="EG6" s="15"/>
      <c r="EH6" s="12"/>
      <c r="EI6" s="12"/>
      <c r="EJ6" s="12"/>
      <c r="EK6" s="12"/>
      <c r="EL6" s="12"/>
      <c r="EM6" s="12"/>
      <c r="EN6" s="12"/>
      <c r="EO6" s="12"/>
      <c r="EP6" s="12"/>
      <c r="EQ6" s="12"/>
      <c r="ER6" s="13"/>
      <c r="ES6" s="15"/>
      <c r="ET6" s="12"/>
      <c r="EU6" s="12"/>
      <c r="EV6" s="12"/>
      <c r="EW6" s="12"/>
      <c r="EX6" s="12"/>
      <c r="EY6" s="12"/>
      <c r="EZ6" s="12"/>
      <c r="FA6" s="12"/>
      <c r="FB6" s="12"/>
      <c r="FC6" s="12"/>
      <c r="FD6" s="13"/>
      <c r="FE6" s="15"/>
      <c r="FF6" s="12"/>
      <c r="FG6" s="12"/>
      <c r="FH6" s="12"/>
      <c r="FI6" s="12"/>
      <c r="FJ6" s="12"/>
      <c r="FK6" s="12"/>
      <c r="FL6" s="12"/>
      <c r="FM6" s="12"/>
      <c r="FN6" s="12"/>
      <c r="FO6" s="12"/>
      <c r="FP6" s="13"/>
      <c r="FQ6" s="15"/>
      <c r="FR6" s="12" t="s">
        <v>151</v>
      </c>
      <c r="FS6" s="12" t="s">
        <v>152</v>
      </c>
      <c r="FT6" s="12">
        <v>2022290000</v>
      </c>
      <c r="FU6" s="12">
        <v>1</v>
      </c>
      <c r="FV6" s="12"/>
      <c r="FW6" s="12" t="s">
        <v>55</v>
      </c>
      <c r="FX6" s="12" t="s">
        <v>155</v>
      </c>
      <c r="FY6" s="12" t="s">
        <v>148</v>
      </c>
      <c r="FZ6" s="12" t="s">
        <v>170</v>
      </c>
      <c r="GA6" s="12">
        <v>2022290000</v>
      </c>
      <c r="GB6" s="13">
        <v>5564</v>
      </c>
      <c r="GC6" s="15" t="s">
        <v>172</v>
      </c>
    </row>
    <row r="7" spans="1:185" customFormat="1" ht="15.75" customHeight="1" x14ac:dyDescent="0.25">
      <c r="A7" s="21" t="str">
        <f t="shared" ref="A6:A25" si="0">_xlfn.TEXTJOIN("&amp;",FALSE,"https://pensionresource.website/EAMain.php?content=EAMain.PlanForms.PBGCxml",$C$1&amp;C7,$D$1&amp;D7,$E$1&amp;E7,$F$1&amp;F7,$G$1&amp;G7,$H$1&amp;H7,$I$1&amp;I7,$J$1&amp;J7,$K$1&amp;K7,$L$1&amp;L7,$M$1&amp;M7,$N$1&amp;N7,$O$1&amp;O7,$P$1&amp;P7,$Q$1&amp;Q7,$R$1&amp;R7,$S$1&amp;S7,$T$1&amp;T7,$U$1&amp;U7,$V$1&amp;V7,$W$1&amp;W7,$X$1&amp;X7,$Y$1&amp;Y7,$Z$1&amp;Z7,$AA$1&amp;AA7,$AB$1&amp;AB7,$AC$1&amp;AC7,$AD$1&amp;AD7,$AE$1&amp;AE7,$AF$1&amp;AF7,$AG$1&amp;AG7,$AH$1&amp;AH7,$AI$1&amp;AI7,$AJ$1&amp;AJ7,$AK$1&amp;AK7,$AL$1&amp;AL7,$AM$1&amp;AM7,$AN$1&amp;AN7,$AO$1&amp;AO7,$AP$1&amp;AP7,$AQ$1&amp;$AQ$15,$AR$1&amp;AR7,$AS$1&amp;AS7,$AT$1&amp;AT7,$AU$1&amp;AU7,$AV$1&amp;AV7,$AW$1&amp;AW7,$AX$1&amp;AX7,$AY$1&amp;AY7,$AZ$1&amp;AZ7,$BA$1&amp;BA7,$BB$1&amp;BB7,$BC$1&amp;BC7,$BD$1&amp;BD7,$BE$1&amp;BE7,$BF$1&amp;BF7,$BG$1&amp;BG7,$BH$1&amp;BH7,$BI$1&amp;BI7,$BJ$1&amp;BJ7,$BK$1&amp;BK7,$BL$1&amp;BL7,$BM$1&amp;BM7,$BN$1&amp;BN7,$BO$1&amp;BO7,$BP$1&amp;BP7,$BQ$1&amp;BQ7,$BR$1&amp;BR7,$BS$1&amp;BS7,$BT$1&amp;BT7,$BU$1&amp;BU7,$BV$1&amp;BV7,$BW$1&amp;BW7,$BX$1&amp;BX7,$BY$1&amp;BY7,$BZ$1&amp;BZ7,$CA$1&amp;CA7,$CB$1&amp;CB7,$CC$1&amp;CC7,$CD$1&amp;CD7,$CE$1&amp;CE7,$CF$1&amp;CF7,$CG$1&amp;CG7,$CH$1&amp;CH7,$CI$1&amp;CI7,$CJ$1&amp;CJ7,$CK$1&amp;CK7,$CL$1&amp;CL7,$CM$1&amp;CM7,$CN$1&amp;CN7,$CO$1&amp;CO7,$CP$1&amp;CP7,$CQ$1&amp;CQ7,$CR$1&amp;CR7,$CS$1&amp;CS7,$CT$1&amp;CT7,$CU$1&amp;CU7,$CV$1&amp;CV7,$CW$1&amp;CW7,$CX$1&amp;CX7,$CY$1&amp;CY7,$CZ$1&amp;CZ7,$DA$1&amp;DA7,$DB$1&amp;DB7,$DC$1&amp;DC7,$DD$1&amp;DD7,$DE$1&amp;DE7,$DF$1&amp;DF7,$DG$1&amp;DG7,$DH$1&amp;DH7,$DI$1&amp;DI7,$DJ$1&amp;DJ7,$DK$1&amp;DK7,$DL$1&amp;DL7,$DM$1&amp;DM7,$DN$1&amp;DN7,$DO$1&amp;DO7,$DP$1&amp;DP7,$DQ$1&amp;DQ7,$DR$1&amp;DR7,$DS$1&amp;DS7,$DT$1&amp;DT7,$DU$1&amp;DU7,$DV$1&amp;DV7,$DW$1&amp;DW7,$DX$1&amp;DX7,$DY$1&amp;DY7,$DZ$1&amp;DZ7,$EA$1&amp;EA7,$EB$1&amp;EB7,$EC$1&amp;EC7,$ED$1&amp;ED7,$EE$1&amp;EE7,$EF$1&amp;EF7,$EG$1&amp;EG7,$EH$1&amp;EH7,$EI$1&amp;EI7,$EJ$1&amp;EJ7,$EK$1&amp;EK7,$EL$1&amp;EL7,$EM$1&amp;EM7,$EN$1&amp;EN7,$EO$1&amp;EO7,$EP$1&amp;EP7,$EQ$1&amp;EQ7,$ER$1&amp;ER7,$ES$1&amp;ES7,$ET$1&amp;ET7,$EU$1&amp;EU7,$EV$1&amp;EV7,$EW$1&amp;EW7,$EX$1&amp;EX7,$EY$1&amp;EY7,$EZ$1&amp;EZ7,$FA$1&amp;FA7,$FB$1&amp;FB7,$FC$1&amp;FC7,$FD$1&amp;FD7,$FE$1&amp;FE7,$FF$1&amp;FF7,$FG$1&amp;FG7,$FH$1&amp;FH7,$FI$1&amp;FI7,$FJ$1&amp;FJ7,$FK$1&amp;FK7,$FL$1&amp;FL7,$FM$1&amp;FM7,$FN$1&amp;FN7,$FO$1&amp;FO7,$FP$1&amp;FP7,$FQ$1&amp;FQ7,$FR$1&amp;FR7,$FS$1&amp;FS7,$FT$1&amp;FT7,$FU$1&amp;FU7,$FV$1&amp;FV7,$FW$1&amp;FW7,$FX$1&amp;FX7,$FY$1&amp;FY7,$FZ$1&amp;FZ7,$GA$1&amp;GA7,$GB$1&amp;GB7,$GC$1&amp;GC7,"#")</f>
        <v>https://pensionresource.website/EAMain.php?content=EAMain.PlanForms.PBGCxml&amp;0a=&amp;0d=&amp;0dn=X&amp;i1a=PBGC test Plan&amp;i1b=622000&amp;i1c=&amp;i2a=PBGC test Plan&amp;i2b=800 Cross River Road&amp;i2c=&amp;i2d=TEST&amp;i2e=VA&amp;i2f=01010&amp;i2g=&amp;i2p=2023264000&amp;i2pext=2525&amp;i2m=mask@pbgc.gov&amp;i2h1=Plan Contact&amp;i2h2=mask@pbgc.gov&amp;i2h3=2023264000&amp;i2h3e=5252&amp;i2ip=&amp;i2ipetx=&amp;i31=&amp;i32=&amp;i33=&amp;i33e=&amp;i4a=PBGC test Plan&amp;i4b1b=2021-01-01&amp;i4b1e=2021-12-31&amp;i4b2n=X&amp;i4b2y=&amp;i4b3=X&amp;i4b3dt=&amp;i4b4=&amp;i4c1e=123456789&amp;i4c1p=001&amp;i4c2e=123456789&amp;i4c2p=001&amp;i4c3y=X&amp;i4c3pn=&amp;i4c3ein=&amp;i4c3e=&amp;i4d=1963-01-01&amp;i4em=&amp;i4es=X&amp;i4ec=&amp;i4fn=X&amp;i4fy=&amp;i4f1=&amp;i4f2=&amp;i4f3y=&amp;i4f3n=&amp;ii5a=2021-01-01&amp;ii5b1=&amp;ii5b2a=950&amp;ii5b2t=250&amp;ii5b2r=0&amp;ii5b2tot=1200&amp;ii5b3=103200&amp;iii6a=&amp;iii6b=&amp;iii7a=X&amp;iii7an=&amp;iii7av=&amp;iii7as=&amp;iii7a4=&amp;iii7ap=&amp;iii7ad=&amp;iii7bn=X&amp;iii7by=&amp;iii7c1s=&amp;iii7c1a=X&amp;iii7c1c=&amp;iii7c21=2.22&amp;iii7c22=3.38&amp;iii7c23=3.92&amp;iii7c2c=&amp;iii7c2r=&amp;iii7c3m=2021-01-01&amp;iii7dest=&amp;iii7d1=0&amp;iii7d2=343053&amp;iii7d3=429325&amp;iii7d4=772378&amp;iii7e=577269&amp;iii7f=196000&amp;iii7g=9016&amp;iii7h1=698400&amp;iii7h2=&amp;iii7h3=698400&amp;iii7i=9016&amp;iv8a=&amp;iv8b=&amp;iv9=112216&amp;iv9m=&amp;v10a=&amp;v10b=&amp;v10c=&amp;v11=112216&amp;v12e=&amp;v12c=&amp;v12r=&amp;v12ach=&amp;iv13dt=&amp;iv13m=&amp;iv13t=&amp;iv13d=&amp;iv13c=&amp;iv13f=&amp;iv13h=&amp;iv13e=&amp;vi14a1=&amp;vi14a2=X&amp;vi14bein1=043079100&amp;vi14bpn1=002&amp;vi14bdt1=2021-01-01&amp;vi14cm1=&amp;vi14cc1=&amp;vi14cs1=X&amp;vi14co1=&amp;vi14e1y1=X&amp;vi14e1n1=&amp;vi14e2y1=&amp;vi14bein2=043079643&amp;vi14bpn2=002&amp;vi14bdt2=2021-01-01&amp;vi14cm2=X&amp;vi14cc2=&amp;vi14cs2=&amp;vi14co2=&amp;vi14e1y2=X&amp;vi14e1n2=&amp;vi14e2y2=X&amp;vi14bein=&amp;vi14bpn=&amp;vi14d=&amp;vi14cm=&amp;vi14cc=&amp;vi14cs=&amp;vi14co=&amp;vi14e1y=&amp;vi14e1n=&amp;vi14e2y=&amp;vi15=&amp;vi16dt=&amp;vi16aps=&amp;vi16sps=&amp;vi16as=&amp;vi16ss=&amp;vi16o=&amp;vi17a1e=&amp;vi17a1ed=&amp;vi17a2e=&amp;vi17a2ed=&amp;vi17b2=&amp;vi17b1=&amp;vi18as=&amp;vi18ae=&amp;vi18bein=&amp;vi18bpn=&amp;vi18c=&amp;vi19a=&amp;vi19by=&amp;vi19bn=&amp;vi19c1=&amp;vi19c2=&amp;vi19c3=&amp;vi19c4=&amp;vi19c5=&amp;vi19c6=&amp;vi19c7=&amp;viii20n=Plan Admin&amp;viii20e=plan@pbgc.gov&amp;viii20p=2022295566&amp;viii20pe=5564&amp;viii20pd=2020-10-18T12:10:00&amp;viii21n=Jane Doe&amp;viii21f=JD Company&amp;viii21e=hutchful.jd@pbgc.gov&amp;viii21no=65-4654&amp;viii21p=2022290000&amp;viii21pe=5564&amp;viii21d=2020-10-18T12:10:00&amp;#</v>
      </c>
      <c r="B7" s="21" t="s">
        <v>197</v>
      </c>
      <c r="C7" s="21"/>
      <c r="D7" s="21"/>
      <c r="E7" s="21" t="s">
        <v>63</v>
      </c>
      <c r="F7" s="21" t="s">
        <v>61</v>
      </c>
      <c r="G7" s="21">
        <v>622000</v>
      </c>
      <c r="H7" s="21"/>
      <c r="I7" s="21" t="s">
        <v>61</v>
      </c>
      <c r="J7" s="21" t="s">
        <v>295</v>
      </c>
      <c r="K7" s="21"/>
      <c r="L7" s="21" t="s">
        <v>296</v>
      </c>
      <c r="M7" s="21" t="s">
        <v>297</v>
      </c>
      <c r="N7" s="21" t="s">
        <v>321</v>
      </c>
      <c r="O7" s="21"/>
      <c r="P7" s="21">
        <v>2023264000</v>
      </c>
      <c r="Q7" s="21">
        <v>2525</v>
      </c>
      <c r="R7" s="21" t="s">
        <v>69</v>
      </c>
      <c r="S7" s="21" t="s">
        <v>68</v>
      </c>
      <c r="T7" s="21" t="s">
        <v>69</v>
      </c>
      <c r="U7" s="21">
        <v>2023264000</v>
      </c>
      <c r="V7" s="21">
        <v>5252</v>
      </c>
      <c r="W7" s="21"/>
      <c r="X7" s="21"/>
      <c r="Y7" s="21"/>
      <c r="Z7" s="21"/>
      <c r="AA7" s="21"/>
      <c r="AB7" s="21"/>
      <c r="AC7" s="21" t="s">
        <v>61</v>
      </c>
      <c r="AD7" s="21" t="s">
        <v>62</v>
      </c>
      <c r="AE7" s="21" t="s">
        <v>29</v>
      </c>
      <c r="AF7" s="21" t="s">
        <v>63</v>
      </c>
      <c r="AG7" s="21"/>
      <c r="AH7" s="21" t="s">
        <v>63</v>
      </c>
      <c r="AI7" s="21"/>
      <c r="AJ7" s="21"/>
      <c r="AK7" s="21" t="s">
        <v>124</v>
      </c>
      <c r="AL7" s="21" t="s">
        <v>7</v>
      </c>
      <c r="AM7" s="21" t="s">
        <v>124</v>
      </c>
      <c r="AN7" s="21" t="s">
        <v>7</v>
      </c>
      <c r="AO7" s="21" t="s">
        <v>63</v>
      </c>
      <c r="AP7" s="21"/>
      <c r="AQ7" s="21"/>
      <c r="AR7" s="21"/>
      <c r="AS7" s="21" t="s">
        <v>72</v>
      </c>
      <c r="AT7" s="21"/>
      <c r="AU7" s="21" t="s">
        <v>63</v>
      </c>
      <c r="AV7" s="21"/>
      <c r="AW7" s="21" t="s">
        <v>63</v>
      </c>
      <c r="AX7" s="21"/>
      <c r="AY7" s="21"/>
      <c r="AZ7" s="21"/>
      <c r="BA7" s="21"/>
      <c r="BB7" s="21"/>
      <c r="BC7" s="21" t="s">
        <v>62</v>
      </c>
      <c r="BD7" s="21"/>
      <c r="BE7" s="21">
        <v>950</v>
      </c>
      <c r="BF7" s="21">
        <v>250</v>
      </c>
      <c r="BG7" s="21">
        <v>0</v>
      </c>
      <c r="BH7" s="21">
        <v>1200</v>
      </c>
      <c r="BI7" s="21">
        <v>103200</v>
      </c>
      <c r="BJ7" s="21"/>
      <c r="BK7" s="21"/>
      <c r="BL7" s="21" t="s">
        <v>63</v>
      </c>
      <c r="BM7" s="21"/>
      <c r="BN7" s="21"/>
      <c r="BO7" s="21"/>
      <c r="BP7" s="21"/>
      <c r="BQ7" s="21"/>
      <c r="BR7" s="21"/>
      <c r="BS7" s="21" t="s">
        <v>63</v>
      </c>
      <c r="BT7" s="21"/>
      <c r="BU7" s="21"/>
      <c r="BV7" s="21" t="s">
        <v>63</v>
      </c>
      <c r="BW7" s="21"/>
      <c r="BX7" s="21">
        <v>2.2200000000000002</v>
      </c>
      <c r="BY7" s="21">
        <v>3.38</v>
      </c>
      <c r="BZ7" s="21">
        <v>3.92</v>
      </c>
      <c r="CA7" s="21"/>
      <c r="CB7" s="21"/>
      <c r="CC7" s="21" t="s">
        <v>62</v>
      </c>
      <c r="CD7" s="21"/>
      <c r="CE7" s="21">
        <v>0</v>
      </c>
      <c r="CF7" s="21">
        <v>343053</v>
      </c>
      <c r="CG7" s="21">
        <v>429325</v>
      </c>
      <c r="CH7" s="21">
        <v>772378</v>
      </c>
      <c r="CI7" s="21">
        <v>577269</v>
      </c>
      <c r="CJ7" s="21" t="s">
        <v>347</v>
      </c>
      <c r="CK7" s="21" t="s">
        <v>348</v>
      </c>
      <c r="CL7" s="21">
        <v>698400</v>
      </c>
      <c r="CM7" s="21"/>
      <c r="CN7" s="21">
        <v>698400</v>
      </c>
      <c r="CO7" s="21" t="s">
        <v>348</v>
      </c>
      <c r="CP7" s="21"/>
      <c r="CQ7" s="21"/>
      <c r="CR7" s="21">
        <v>112216</v>
      </c>
      <c r="CS7" s="21"/>
      <c r="CT7" s="21"/>
      <c r="CU7" s="21"/>
      <c r="CV7" s="21"/>
      <c r="CW7" s="21">
        <v>112216</v>
      </c>
      <c r="CX7" s="21"/>
      <c r="CY7" s="21"/>
      <c r="CZ7" s="21"/>
      <c r="DA7" s="21"/>
      <c r="DB7" s="21"/>
      <c r="DC7" s="21"/>
      <c r="DD7" s="21"/>
      <c r="DE7" s="21"/>
      <c r="DF7" s="21"/>
      <c r="DG7" s="21"/>
      <c r="DH7" s="21"/>
      <c r="DI7" s="21"/>
      <c r="DJ7" s="21"/>
      <c r="DK7" s="21" t="s">
        <v>63</v>
      </c>
      <c r="DL7" s="21" t="s">
        <v>308</v>
      </c>
      <c r="DM7" s="21" t="s">
        <v>307</v>
      </c>
      <c r="DN7" s="21" t="s">
        <v>62</v>
      </c>
      <c r="DO7" s="21"/>
      <c r="DP7" s="21"/>
      <c r="DQ7" s="21" t="s">
        <v>63</v>
      </c>
      <c r="DR7" s="21"/>
      <c r="DS7" s="21" t="s">
        <v>63</v>
      </c>
      <c r="DT7" s="21"/>
      <c r="DU7" s="21"/>
      <c r="DV7" s="21" t="s">
        <v>322</v>
      </c>
      <c r="DW7" s="21" t="s">
        <v>307</v>
      </c>
      <c r="DX7" s="21" t="s">
        <v>62</v>
      </c>
      <c r="DY7" s="21" t="s">
        <v>63</v>
      </c>
      <c r="DZ7" s="21"/>
      <c r="EA7" s="21"/>
      <c r="EB7" s="21"/>
      <c r="EC7" s="21" t="s">
        <v>63</v>
      </c>
      <c r="ED7" s="21"/>
      <c r="EE7" s="21" t="s">
        <v>63</v>
      </c>
      <c r="EF7" s="21"/>
      <c r="EG7" s="21"/>
      <c r="EH7" s="21"/>
      <c r="EI7" s="21"/>
      <c r="EJ7" s="21"/>
      <c r="EK7" s="21"/>
      <c r="EL7" s="21"/>
      <c r="EM7" s="21"/>
      <c r="EN7" s="21"/>
      <c r="EO7" s="21"/>
      <c r="EP7" s="21"/>
      <c r="EQ7" s="21"/>
      <c r="ER7" s="21"/>
      <c r="ES7" s="21"/>
      <c r="ET7" s="21"/>
      <c r="EU7" s="21"/>
      <c r="EV7" s="21"/>
      <c r="EW7" s="21"/>
      <c r="EX7" s="21"/>
      <c r="EY7" s="21"/>
      <c r="EZ7" s="21"/>
      <c r="FA7" s="21"/>
      <c r="FB7" s="21"/>
      <c r="FC7" s="21"/>
      <c r="FD7" s="21"/>
      <c r="FE7" s="21"/>
      <c r="FF7" s="21"/>
      <c r="FG7" s="21"/>
      <c r="FH7" s="21"/>
      <c r="FI7" s="21"/>
      <c r="FJ7" s="21"/>
      <c r="FK7" s="21"/>
      <c r="FL7" s="21"/>
      <c r="FM7" s="21"/>
      <c r="FN7" s="21"/>
      <c r="FO7" s="21"/>
      <c r="FP7" s="21"/>
      <c r="FQ7" s="21"/>
      <c r="FR7" s="21" t="s">
        <v>5</v>
      </c>
      <c r="FS7" s="21" t="s">
        <v>320</v>
      </c>
      <c r="FT7" s="21">
        <v>2022295566</v>
      </c>
      <c r="FU7" s="21">
        <v>5564</v>
      </c>
      <c r="FV7" s="21" t="s">
        <v>172</v>
      </c>
      <c r="FW7" s="21" t="s">
        <v>317</v>
      </c>
      <c r="FX7" s="21" t="s">
        <v>319</v>
      </c>
      <c r="FY7" s="21" t="s">
        <v>318</v>
      </c>
      <c r="FZ7" s="21" t="s">
        <v>170</v>
      </c>
      <c r="GA7" s="21">
        <v>2022290000</v>
      </c>
      <c r="GB7" s="21">
        <v>5564</v>
      </c>
      <c r="GC7" s="21" t="s">
        <v>172</v>
      </c>
    </row>
    <row r="8" spans="1:185" customFormat="1" ht="15.75" customHeight="1" x14ac:dyDescent="0.25">
      <c r="A8" s="21" t="str">
        <f t="shared" si="0"/>
        <v>https://pensionresource.website/EAMain.php?content=EAMain.PlanForms.PBGCxml&amp;0a=&amp;0d=&amp;0dn=X&amp;i1a=Test Pension Fund&amp;i1b=238900&amp;i1c=&amp;i2a=Test Pension Fund&amp;i2b=1234 Test Street&amp;i2c=1St Floor&amp;i2d=Test&amp;i2e=PA&amp;i2f=15238&amp;i2g=&amp;i2p=&amp;i2pext=&amp;i2m=&amp;i2h1=Test&amp;i2h2=john@doe.org&amp;i2h3=1111112222&amp;i2h3e=&amp;i2ip=&amp;i2ipetx=&amp;i31=&amp;i32=&amp;i33=&amp;i33e=&amp;i4a=Test Plan&amp;i4b1b=2021-01-01&amp;i4b1e=2021-12-31&amp;i4b2n=X&amp;i4b2y=&amp;i4b3=&amp;i4b3dt=&amp;i4b4=&amp;i4c1e=123456789&amp;i4c1p=001&amp;i4c2e=&amp;i4c2p=&amp;i4c3y=X&amp;i4c3pn=&amp;i4c3ein=&amp;i4c3e=&amp;i4d=1957-06-01&amp;i4em=X&amp;i4es=&amp;i4ec=&amp;i4fn=X&amp;i4fy=&amp;i4f1=&amp;i4f2=&amp;i4f3y=&amp;i4f3n=&amp;ii5a=2021-01-01&amp;ii5b1=&amp;ii5b2a=4927&amp;ii5b2t=1739&amp;ii5b2r=3993&amp;ii5b2tot=10659&amp;ii5b3=&amp;iii6a=&amp;iii6b=&amp;iii7a=&amp;iii7an=&amp;iii7av=&amp;iii7as=&amp;iii7a4=&amp;iii7ap=&amp;iii7ad=&amp;iii7bn=&amp;iii7by=&amp;iii7c1s=&amp;iii7c1a=&amp;iii7c1c=&amp;iii7c21=&amp;iii7c22=&amp;iii7c23=&amp;iii7c2c=&amp;iii7c2r=&amp;iii7c3m=&amp;iii7dest=&amp;iii7d1=&amp;iii7d2=&amp;iii7d3=&amp;iii7d4=&amp;iii7e=&amp;iii7f=&amp;iii7g=&amp;iii7h1=&amp;iii7h2=&amp;iii7h3=&amp;iii7i=&amp;iv8a=&amp;iv8b=&amp;iv9=&amp;iv9m=330429&amp;v10a=&amp;v10b=&amp;v10c=0&amp;v11=330429&amp;v12e=&amp;v12c=&amp;v12r=&amp;v12ach=&amp;iv13dt=&amp;iv13m=&amp;iv13t=&amp;iv13d=&amp;iv13c=&amp;iv13f=&amp;iv13h=&amp;iv13e=&amp;vi14a1=&amp;vi14a2=X&amp;vi14bein1=123456789&amp;vi14bpn1=002&amp;vi14bdt1=2021-01-01&amp;vi14cm1=&amp;vi14cc1=&amp;vi14cs1=X&amp;vi14co1=&amp;vi14e1y1=&amp;vi14e1n1=X&amp;vi14e2y1=&amp;vi14bein2=123456789&amp;vi14bpn2=003&amp;vi14bdt2=2021-01-01&amp;vi14cm2=X&amp;vi14cc2=&amp;vi14cs2=&amp;vi14co2=&amp;vi14e1y2=&amp;vi14e1n2=X&amp;vi14e2y2=&amp;vi14bein=&amp;vi14bpn=&amp;vi14d=&amp;vi14cm=&amp;vi14cc=&amp;vi14cs=&amp;vi14co=&amp;vi14e1y=&amp;vi14e1n=&amp;vi14e2y=&amp;vi15=&amp;vi16dt=&amp;vi16aps=&amp;vi16sps=&amp;vi16as=&amp;vi16ss=&amp;vi16o=&amp;vi17a1e=&amp;vi17a1ed=&amp;vi17a2e=&amp;vi17a2ed=&amp;vi17b2=&amp;vi17b1=&amp;vi18as=&amp;vi18ae=&amp;vi18bein=&amp;vi18bpn=&amp;vi18c=&amp;vi19a=&amp;vi19by=&amp;vi19bn=&amp;vi19c1=&amp;vi19c2=&amp;vi19c3=&amp;vi19c4=&amp;vi19c5=&amp;vi19c6=&amp;vi19c7=&amp;viii20n=John Doe&amp;viii20e=john.doe@doe.org&amp;viii20p=9998887777&amp;viii20pe=127&amp;viii20pd=2020-10-08T13:58:53&amp;viii21n=&amp;viii21f=&amp;viii21e=&amp;viii21no=&amp;viii21p=&amp;viii21pe=&amp;viii21d=&amp;#</v>
      </c>
      <c r="B8" s="13" t="s">
        <v>350</v>
      </c>
      <c r="C8" s="15"/>
      <c r="D8" s="12"/>
      <c r="E8" s="12" t="s">
        <v>63</v>
      </c>
      <c r="F8" s="12" t="s">
        <v>352</v>
      </c>
      <c r="G8" s="12" t="s">
        <v>367</v>
      </c>
      <c r="H8" s="12"/>
      <c r="I8" s="12" t="s">
        <v>352</v>
      </c>
      <c r="J8" s="12" t="s">
        <v>353</v>
      </c>
      <c r="K8" s="12" t="s">
        <v>354</v>
      </c>
      <c r="L8" s="12" t="s">
        <v>66</v>
      </c>
      <c r="M8" s="12" t="s">
        <v>355</v>
      </c>
      <c r="N8" s="13" t="s">
        <v>356</v>
      </c>
      <c r="O8" s="15"/>
      <c r="P8" s="12"/>
      <c r="Q8" s="12"/>
      <c r="R8" s="12"/>
      <c r="S8" s="12" t="s">
        <v>66</v>
      </c>
      <c r="T8" s="12" t="s">
        <v>358</v>
      </c>
      <c r="U8" s="12" t="s">
        <v>357</v>
      </c>
      <c r="V8" s="12"/>
      <c r="W8" s="12"/>
      <c r="X8" s="12"/>
      <c r="Y8" s="12"/>
      <c r="Z8" s="13"/>
      <c r="AA8" s="15"/>
      <c r="AB8" s="12"/>
      <c r="AC8" s="12" t="s">
        <v>351</v>
      </c>
      <c r="AD8" s="12" t="s">
        <v>62</v>
      </c>
      <c r="AE8" s="12" t="s">
        <v>29</v>
      </c>
      <c r="AF8" s="12" t="s">
        <v>63</v>
      </c>
      <c r="AG8" s="12"/>
      <c r="AH8" s="12"/>
      <c r="AI8" s="12"/>
      <c r="AJ8" s="12"/>
      <c r="AK8" s="12" t="s">
        <v>124</v>
      </c>
      <c r="AL8" s="13" t="s">
        <v>7</v>
      </c>
      <c r="AM8" s="15"/>
      <c r="AN8" s="12"/>
      <c r="AO8" s="12" t="s">
        <v>63</v>
      </c>
      <c r="AP8" s="12"/>
      <c r="AQ8" s="12"/>
      <c r="AR8" s="12"/>
      <c r="AS8" s="12" t="s">
        <v>360</v>
      </c>
      <c r="AT8" s="12" t="s">
        <v>63</v>
      </c>
      <c r="AU8" s="12"/>
      <c r="AV8" s="12"/>
      <c r="AW8" s="12" t="s">
        <v>63</v>
      </c>
      <c r="AX8" s="13"/>
      <c r="AY8" s="15"/>
      <c r="AZ8" s="12"/>
      <c r="BA8" s="12"/>
      <c r="BB8" s="12"/>
      <c r="BC8" s="12" t="s">
        <v>62</v>
      </c>
      <c r="BD8" s="12"/>
      <c r="BE8" s="12" t="s">
        <v>362</v>
      </c>
      <c r="BF8" s="12" t="s">
        <v>363</v>
      </c>
      <c r="BG8" s="12" t="s">
        <v>364</v>
      </c>
      <c r="BH8" s="12" t="s">
        <v>361</v>
      </c>
      <c r="BI8" s="12"/>
      <c r="BJ8" s="13"/>
      <c r="BK8" s="15"/>
      <c r="BL8" s="12"/>
      <c r="BM8" s="12"/>
      <c r="BN8" s="12"/>
      <c r="BO8" s="12"/>
      <c r="BP8" s="12"/>
      <c r="BQ8" s="12"/>
      <c r="BR8" s="12"/>
      <c r="BS8" s="12"/>
      <c r="BT8" s="12"/>
      <c r="BU8" s="12"/>
      <c r="BV8" s="13"/>
      <c r="BW8" s="15"/>
      <c r="BX8" s="12"/>
      <c r="BY8" s="12"/>
      <c r="BZ8" s="12"/>
      <c r="CA8" s="12"/>
      <c r="CB8" s="12"/>
      <c r="CC8" s="12"/>
      <c r="CD8" s="12"/>
      <c r="CE8" s="12"/>
      <c r="CF8" s="12"/>
      <c r="CG8" s="12"/>
      <c r="CH8" s="13"/>
      <c r="CI8" s="15"/>
      <c r="CJ8" s="12"/>
      <c r="CK8" s="12"/>
      <c r="CL8" s="12"/>
      <c r="CM8" s="12"/>
      <c r="CN8" s="12"/>
      <c r="CO8" s="12"/>
      <c r="CP8" s="12"/>
      <c r="CQ8" s="12"/>
      <c r="CR8" s="12"/>
      <c r="CS8" s="12" t="s">
        <v>366</v>
      </c>
      <c r="CT8" s="13"/>
      <c r="CU8" s="15"/>
      <c r="CV8" s="12" t="s">
        <v>365</v>
      </c>
      <c r="CW8" s="12" t="s">
        <v>366</v>
      </c>
      <c r="CX8" s="12"/>
      <c r="CY8" s="12"/>
      <c r="CZ8" s="12"/>
      <c r="DA8" s="12"/>
      <c r="DB8" s="12"/>
      <c r="DC8" s="12"/>
      <c r="DD8" s="12"/>
      <c r="DE8" s="12"/>
      <c r="DF8" s="13"/>
      <c r="DG8" s="13"/>
      <c r="DH8" s="13"/>
      <c r="DI8" s="15"/>
      <c r="DJ8" s="12"/>
      <c r="DK8" s="12" t="s">
        <v>63</v>
      </c>
      <c r="DL8" s="12" t="s">
        <v>124</v>
      </c>
      <c r="DM8" s="12" t="s">
        <v>307</v>
      </c>
      <c r="DN8" s="12" t="s">
        <v>62</v>
      </c>
      <c r="DO8" s="12"/>
      <c r="DP8" s="12"/>
      <c r="DQ8" s="12" t="s">
        <v>63</v>
      </c>
      <c r="DR8" s="12"/>
      <c r="DS8" s="12"/>
      <c r="DT8" s="13" t="s">
        <v>63</v>
      </c>
      <c r="DU8" s="15"/>
      <c r="DV8" s="12" t="s">
        <v>124</v>
      </c>
      <c r="DW8" s="12" t="s">
        <v>359</v>
      </c>
      <c r="DX8" s="12" t="s">
        <v>62</v>
      </c>
      <c r="DY8" s="12" t="s">
        <v>63</v>
      </c>
      <c r="DZ8" s="12"/>
      <c r="EA8" s="12"/>
      <c r="EB8" s="12"/>
      <c r="EC8" s="12"/>
      <c r="ED8" s="12" t="s">
        <v>63</v>
      </c>
      <c r="EE8" s="12"/>
      <c r="EF8" s="13"/>
      <c r="EG8" s="15"/>
      <c r="EH8" s="12"/>
      <c r="EI8" s="12"/>
      <c r="EJ8" s="12"/>
      <c r="EK8" s="12"/>
      <c r="EL8" s="12"/>
      <c r="EM8" s="12"/>
      <c r="EN8" s="12"/>
      <c r="EO8" s="12"/>
      <c r="EP8" s="12"/>
      <c r="EQ8" s="12"/>
      <c r="ER8" s="13"/>
      <c r="ES8" s="15"/>
      <c r="ET8" s="12"/>
      <c r="EU8" s="12"/>
      <c r="EV8" s="12"/>
      <c r="EW8" s="12"/>
      <c r="EX8" s="12"/>
      <c r="EY8" s="12"/>
      <c r="EZ8" s="12"/>
      <c r="FA8" s="12"/>
      <c r="FB8" s="12"/>
      <c r="FC8" s="12"/>
      <c r="FD8" s="13"/>
      <c r="FE8" s="15"/>
      <c r="FF8" s="12"/>
      <c r="FG8" s="12"/>
      <c r="FH8" s="12"/>
      <c r="FI8" s="12"/>
      <c r="FJ8" s="12"/>
      <c r="FK8" s="12"/>
      <c r="FL8" s="12"/>
      <c r="FM8" s="12"/>
      <c r="FN8" s="12"/>
      <c r="FO8" s="12"/>
      <c r="FP8" s="13"/>
      <c r="FQ8" s="15"/>
      <c r="FR8" s="12" t="s">
        <v>55</v>
      </c>
      <c r="FS8" s="12" t="s">
        <v>370</v>
      </c>
      <c r="FT8" s="12" t="s">
        <v>368</v>
      </c>
      <c r="FU8" s="12" t="s">
        <v>369</v>
      </c>
      <c r="FV8" s="12" t="s">
        <v>371</v>
      </c>
      <c r="FW8" s="12"/>
      <c r="FX8" s="12"/>
      <c r="FY8" s="12"/>
      <c r="FZ8" s="12"/>
      <c r="GA8" s="12"/>
      <c r="GB8" s="13"/>
      <c r="GC8" s="15"/>
    </row>
    <row r="9" spans="1:185" customFormat="1" ht="15.75" customHeight="1" x14ac:dyDescent="0.25">
      <c r="A9" s="21" t="str">
        <f t="shared" si="0"/>
        <v>https://pensionresource.website/EAMain.php?content=EAMain.PlanForms.PBGCxml&amp;0a=&amp;0d=&amp;0dn=X&amp;i1a=Test Plan Admin&amp;i1b=238220&amp;i1c=&amp;i2a=Test Plan Admin&amp;i2b=1234 Address&amp;i2c=&amp;i2d=Orange&amp;i2e=DC&amp;i2f=11111&amp;i2g=&amp;i2p=&amp;i2pext=&amp;i2m=&amp;i2h1=John Doe&amp;i2h2=john@doe.com&amp;i2h3=1112223333&amp;i2h3e=&amp;i2ip=&amp;i2ipetx=&amp;i31=&amp;i32=&amp;i33=&amp;i33e=&amp;i4a=TEST PENSION PLAN&amp;i4b1b=2021-01-01&amp;i4b1e=2021-12-31&amp;i4b2n=&amp;i4b2y=X&amp;i4b3=&amp;i4b3dt=&amp;i4b4=&amp;i4c1e=123456789&amp;i4c1p=001&amp;i4c2e=&amp;i4c2p=&amp;i4c3y=X&amp;i4c3pn=&amp;i4c3ein=&amp;i4c3e=&amp;i4d=2013-04-01&amp;i4em=&amp;i4es=X&amp;i4ec=&amp;i4fn=X&amp;i4fy=&amp;i4f1=&amp;i4f2=&amp;i4f3y=&amp;i4f3n=&amp;ii5a=2020-12-31&amp;ii5b1=&amp;ii5b2a=9&amp;ii5b2t=3&amp;ii5b2r=0&amp;ii5b2tot=12&amp;ii5b3=1032&amp;iii6a=&amp;iii6b=&amp;iii7a=X&amp;iii7an=&amp;iii7av=&amp;iii7as=&amp;iii7a4=&amp;iii7ap=&amp;iii7ad=&amp;iii7bn=&amp;iii7by=X&amp;iii7c1s=&amp;iii7c1a=&amp;iii7c1c=&amp;iii7c21=&amp;iii7c22=&amp;iii7c23=&amp;iii7c2c=&amp;iii7c2r=&amp;iii7c3m=&amp;iii7dest=&amp;iii7d1=&amp;iii7d2=&amp;iii7d3=&amp;iii7d4=&amp;iii7e=&amp;iii7f=&amp;iii7g=&amp;iii7h1=6984&amp;iii7h2=720&amp;iii7h3=720&amp;iii7i=720&amp;iv8a=&amp;iv8b=&amp;iv9=1752&amp;iv9m=&amp;v10a=&amp;v10b=&amp;v10c=0&amp;v11=1752&amp;v12e=&amp;v12c=&amp;v12r=&amp;v12ach=&amp;iv13dt=&amp;iv13m=&amp;iv13t=&amp;iv13d=&amp;iv13c=&amp;iv13f=&amp;iv13h=&amp;iv13e=&amp;vi14a1=&amp;vi14a2=&amp;vi14bein1=&amp;vi14bpn1=&amp;vi14bdt1=&amp;vi14cm1=&amp;vi14cc1=&amp;vi14cs1=&amp;vi14co1=&amp;vi14e1y1=&amp;vi14e1n1=&amp;vi14e2y1=&amp;vi14bein2=&amp;vi14bpn2=&amp;vi14bdt2=&amp;vi14cm2=&amp;vi14cc2=&amp;vi14cs2=&amp;vi14co2=&amp;vi14e1y2=&amp;vi14e1n2=&amp;vi14e2y2=&amp;vi14bein=&amp;vi14bpn=&amp;vi14d=&amp;vi14cm=&amp;vi14cc=&amp;vi14cs=&amp;vi14co=&amp;vi14e1y=&amp;vi14e1n=&amp;vi14e2y=&amp;vi15=&amp;vi16dt=&amp;vi16aps=&amp;vi16sps=&amp;vi16as=&amp;vi16ss=&amp;vi16o=&amp;vi17a1e=&amp;vi17a1ed=&amp;vi17a2e=&amp;vi17a2ed=&amp;vi17b2=&amp;vi17b1=&amp;vi18as=&amp;vi18ae=&amp;vi18bein=&amp;vi18bpn=&amp;vi18c=&amp;vi19a=&amp;vi19by=&amp;vi19bn=&amp;vi19c1=&amp;vi19c2=&amp;vi19c3=&amp;vi19c4=&amp;vi19c5=&amp;vi19c6=&amp;vi19c7=&amp;viii20n=John Doe&amp;viii20e=john@doe.COM&amp;viii20p=1111112222&amp;viii20pe=&amp;viii20pd=2020-01-02T10:00:05&amp;viii21n=&amp;viii21f=&amp;viii21e=&amp;viii21no=&amp;viii21p=&amp;viii21pe=&amp;viii21d=&amp;#</v>
      </c>
      <c r="B9" s="21" t="s">
        <v>184</v>
      </c>
      <c r="C9" s="21"/>
      <c r="D9" s="21"/>
      <c r="E9" s="21" t="s">
        <v>63</v>
      </c>
      <c r="F9" s="21" t="s">
        <v>186</v>
      </c>
      <c r="G9" s="21">
        <v>238220</v>
      </c>
      <c r="H9" s="21"/>
      <c r="I9" s="21" t="s">
        <v>186</v>
      </c>
      <c r="J9" s="21" t="s">
        <v>187</v>
      </c>
      <c r="K9" s="21"/>
      <c r="L9" s="21" t="s">
        <v>188</v>
      </c>
      <c r="M9" s="21" t="s">
        <v>189</v>
      </c>
      <c r="N9" s="21">
        <v>11111</v>
      </c>
      <c r="O9" s="21"/>
      <c r="P9" s="21"/>
      <c r="Q9" s="21"/>
      <c r="R9" s="21"/>
      <c r="S9" s="21" t="s">
        <v>55</v>
      </c>
      <c r="T9" s="21" t="s">
        <v>190</v>
      </c>
      <c r="U9" s="21">
        <v>1112223333</v>
      </c>
      <c r="V9" s="21"/>
      <c r="W9" s="21"/>
      <c r="X9" s="21"/>
      <c r="Y9" s="21"/>
      <c r="Z9" s="21"/>
      <c r="AA9" s="21"/>
      <c r="AB9" s="21"/>
      <c r="AC9" s="21" t="s">
        <v>185</v>
      </c>
      <c r="AD9" s="21" t="s">
        <v>62</v>
      </c>
      <c r="AE9" s="21" t="s">
        <v>29</v>
      </c>
      <c r="AF9" s="21"/>
      <c r="AG9" s="21" t="s">
        <v>63</v>
      </c>
      <c r="AH9" s="21"/>
      <c r="AI9" s="21"/>
      <c r="AJ9" s="21"/>
      <c r="AK9" s="21">
        <v>123456789</v>
      </c>
      <c r="AL9" s="21" t="s">
        <v>7</v>
      </c>
      <c r="AM9" s="21"/>
      <c r="AN9" s="21"/>
      <c r="AO9" s="21" t="s">
        <v>63</v>
      </c>
      <c r="AP9" s="21"/>
      <c r="AQ9" s="21"/>
      <c r="AR9" s="21"/>
      <c r="AS9" s="21" t="s">
        <v>191</v>
      </c>
      <c r="AT9" s="21"/>
      <c r="AU9" s="21" t="s">
        <v>63</v>
      </c>
      <c r="AV9" s="21"/>
      <c r="AW9" s="21" t="s">
        <v>63</v>
      </c>
      <c r="AX9" s="21"/>
      <c r="AY9" s="21"/>
      <c r="AZ9" s="21"/>
      <c r="BA9" s="21"/>
      <c r="BB9" s="21"/>
      <c r="BC9" s="21" t="s">
        <v>142</v>
      </c>
      <c r="BD9" s="21"/>
      <c r="BE9" s="21">
        <v>9</v>
      </c>
      <c r="BF9" s="21">
        <v>3</v>
      </c>
      <c r="BG9" s="21">
        <v>0</v>
      </c>
      <c r="BH9" s="21">
        <v>12</v>
      </c>
      <c r="BI9" s="21">
        <v>1032</v>
      </c>
      <c r="BJ9" s="21"/>
      <c r="BK9" s="21"/>
      <c r="BL9" s="21" t="s">
        <v>63</v>
      </c>
      <c r="BM9" s="21"/>
      <c r="BN9" s="21"/>
      <c r="BO9" s="21"/>
      <c r="BP9" s="21"/>
      <c r="BQ9" s="21"/>
      <c r="BR9" s="21"/>
      <c r="BS9" s="21"/>
      <c r="BT9" s="21" t="s">
        <v>63</v>
      </c>
      <c r="BU9" s="21"/>
      <c r="BV9" s="21"/>
      <c r="BW9" s="21"/>
      <c r="BX9" s="21"/>
      <c r="BY9" s="21"/>
      <c r="BZ9" s="21"/>
      <c r="CA9" s="21"/>
      <c r="CB9" s="21"/>
      <c r="CC9" s="21"/>
      <c r="CD9" s="21"/>
      <c r="CE9" s="21"/>
      <c r="CF9" s="21"/>
      <c r="CG9" s="21"/>
      <c r="CH9" s="21"/>
      <c r="CI9" s="21"/>
      <c r="CJ9" s="21"/>
      <c r="CK9" s="21"/>
      <c r="CL9" s="21">
        <v>6984</v>
      </c>
      <c r="CM9" s="21">
        <v>720</v>
      </c>
      <c r="CN9" s="21">
        <v>720</v>
      </c>
      <c r="CO9" s="21">
        <v>720</v>
      </c>
      <c r="CP9" s="21"/>
      <c r="CQ9" s="21"/>
      <c r="CR9" s="21">
        <v>1752</v>
      </c>
      <c r="CS9" s="21"/>
      <c r="CT9" s="21"/>
      <c r="CU9" s="21"/>
      <c r="CV9" s="21">
        <v>0</v>
      </c>
      <c r="CW9" s="21">
        <v>1752</v>
      </c>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21"/>
      <c r="EU9" s="21"/>
      <c r="EV9" s="21"/>
      <c r="EW9" s="21"/>
      <c r="EX9" s="21"/>
      <c r="EY9" s="21"/>
      <c r="EZ9" s="21"/>
      <c r="FA9" s="21"/>
      <c r="FB9" s="21"/>
      <c r="FC9" s="21"/>
      <c r="FD9" s="21"/>
      <c r="FE9" s="21"/>
      <c r="FF9" s="21"/>
      <c r="FG9" s="21"/>
      <c r="FH9" s="21"/>
      <c r="FI9" s="21"/>
      <c r="FJ9" s="21"/>
      <c r="FK9" s="21"/>
      <c r="FL9" s="21"/>
      <c r="FM9" s="21"/>
      <c r="FN9" s="21"/>
      <c r="FO9" s="21"/>
      <c r="FP9" s="21"/>
      <c r="FQ9" s="21"/>
      <c r="FR9" s="21" t="s">
        <v>55</v>
      </c>
      <c r="FS9" s="21" t="s">
        <v>195</v>
      </c>
      <c r="FT9" s="21">
        <v>1111112222</v>
      </c>
      <c r="FU9" s="21"/>
      <c r="FV9" s="21" t="s">
        <v>196</v>
      </c>
      <c r="FW9" s="21"/>
      <c r="FX9" s="21"/>
      <c r="FY9" s="21"/>
      <c r="FZ9" s="21"/>
      <c r="GA9" s="21"/>
      <c r="GB9" s="21"/>
      <c r="GC9" s="21"/>
    </row>
    <row r="10" spans="1:185" customFormat="1" ht="15.75" customHeight="1" x14ac:dyDescent="0.25">
      <c r="A10" s="21" t="str">
        <f t="shared" si="0"/>
        <v>https://pensionresource.website/EAMain.php?content=EAMain.PlanForms.PBGCxml&amp;0a=&amp;0d=&amp;0dn=X&amp;i1a=Test&amp;i1b=541990&amp;i1c=&amp;i2a=John Doe&amp;i2b=1000 K St&amp;i2c=&amp;i2d=Washington&amp;i2e=DC&amp;i2f=20036&amp;i2g=&amp;i2p=&amp;i2pext=&amp;i2m=&amp;i2h1=John Doe&amp;i2h2=jdoe@test.com&amp;i2h3=2022222222&amp;i2h3e=&amp;i2ip=&amp;i2ipetx=&amp;i31=&amp;i32=&amp;i33=&amp;i33e=&amp;i4a=Test Plan for Vendors&amp;i4b1b=2020-01-01&amp;i4b1e=2020-12-31&amp;i4b2n=&amp;i4b2y=X&amp;i4b3=&amp;i4b3dt=&amp;i4b4=&amp;i4c1e=123456789&amp;i4c1p=001&amp;i4c2e=123456789&amp;i4c2p=001&amp;i4c3y=X&amp;i4c3pn=&amp;i4c3ein=&amp;i4c3e=&amp;i4d=2020-01-01&amp;i4em=&amp;i4es=X&amp;i4ec=&amp;i4fn=&amp;i4fy=X&amp;i4f1=2020-01-01&amp;i4f2=2020-01-01&amp;i4f3y=&amp;i4f3n=X&amp;ii5a=2020-01-01&amp;ii5b1=&amp;ii5b2a=20&amp;ii5b2t=20&amp;ii5b2r=10&amp;ii5b2tot=50&amp;ii5b3=4150&amp;iii6a=&amp;iii6b=&amp;iii7a=&amp;iii7an=X&amp;iii7av=&amp;iii7as=&amp;iii7a4=&amp;iii7ap=&amp;iii7ad=&amp;iii7bn=&amp;iii7by=&amp;iii7c1s=&amp;iii7c1a=&amp;iii7c1c=&amp;iii7c21=&amp;iii7c22=&amp;iii7c23=&amp;iii7c2c=&amp;iii7c2r=&amp;iii7c3m=&amp;iii7dest=&amp;iii7d1=&amp;iii7d2=&amp;iii7d3=&amp;iii7d4=&amp;iii7e=&amp;iii7f=&amp;iii7g=&amp;iii7h1=&amp;iii7h2=&amp;iii7h3=&amp;iii7i=&amp;iv8a=&amp;iv8b=&amp;iv9=4150&amp;iv9m=&amp;v10a=&amp;v10b=&amp;v10c=0&amp;v11=4150&amp;v12e=&amp;v12c=&amp;v12r=&amp;v12ach=&amp;iv13dt=&amp;iv13m=&amp;iv13t=&amp;iv13d=&amp;iv13c=&amp;iv13f=&amp;iv13h=&amp;iv13e=&amp;vi14a1=&amp;vi14a2=&amp;vi14bein1=&amp;vi14bpn1=&amp;vi14bdt1=&amp;vi14cm1=&amp;vi14cc1=&amp;vi14cs1=&amp;vi14co1=&amp;vi14e1y1=&amp;vi14e1n1=&amp;vi14e2y1=&amp;vi14bein2=&amp;vi14bpn2=&amp;vi14bdt2=&amp;vi14cm2=&amp;vi14cc2=&amp;vi14cs2=&amp;vi14co2=&amp;vi14e1y2=&amp;vi14e1n2=&amp;vi14e2y2=&amp;vi14bein=&amp;vi14bpn=&amp;vi14d=&amp;vi14cm=&amp;vi14cc=&amp;vi14cs=&amp;vi14co=&amp;vi14e1y=&amp;vi14e1n=&amp;vi14e2y=&amp;vi15=&amp;vi16dt=&amp;vi16aps=&amp;vi16sps=&amp;vi16as=&amp;vi16ss=&amp;vi16o=&amp;vi17a1e=25&amp;vi17a1ed=30&amp;vi17a2e=10&amp;vi17a2ed=15&amp;vi17b2=20&amp;vi17b1=10&amp;vi18as=&amp;vi18ae=&amp;vi18bein=&amp;vi18bpn=&amp;vi18c=&amp;vi19a=&amp;vi19by=&amp;vi19bn=&amp;vi19c1=&amp;vi19c2=&amp;vi19c3=&amp;vi19c4=&amp;vi19c5=&amp;vi19c6=&amp;vi19c7=&amp;viii20n=NAME&amp;viii20e=test@plan.com&amp;viii20p=0980980987&amp;viii20pe=876&amp;viii20pd=2020-11-07T16:17:27&amp;viii21n=&amp;viii21f=&amp;viii21e=&amp;viii21no=&amp;viii21p=&amp;viii21pe=&amp;viii21d=&amp;#</v>
      </c>
      <c r="B10" s="13" t="s">
        <v>379</v>
      </c>
      <c r="C10" s="15"/>
      <c r="D10" s="12"/>
      <c r="E10" s="12" t="s">
        <v>63</v>
      </c>
      <c r="F10" s="12" t="s">
        <v>66</v>
      </c>
      <c r="G10" s="12" t="s">
        <v>396</v>
      </c>
      <c r="H10" s="12"/>
      <c r="I10" s="12" t="s">
        <v>55</v>
      </c>
      <c r="J10" s="12" t="s">
        <v>382</v>
      </c>
      <c r="K10" s="12"/>
      <c r="L10" s="12" t="s">
        <v>383</v>
      </c>
      <c r="M10" s="12" t="s">
        <v>189</v>
      </c>
      <c r="N10" s="13" t="s">
        <v>384</v>
      </c>
      <c r="O10" s="15"/>
      <c r="P10" s="12"/>
      <c r="Q10" s="12"/>
      <c r="R10" s="12"/>
      <c r="S10" s="12" t="s">
        <v>55</v>
      </c>
      <c r="T10" s="12" t="s">
        <v>386</v>
      </c>
      <c r="U10" s="12" t="s">
        <v>385</v>
      </c>
      <c r="V10" s="12"/>
      <c r="W10" s="12"/>
      <c r="X10" s="12"/>
      <c r="Y10" s="12"/>
      <c r="Z10" s="13"/>
      <c r="AA10" s="15"/>
      <c r="AB10" s="12"/>
      <c r="AC10" s="12" t="s">
        <v>380</v>
      </c>
      <c r="AD10" s="12" t="s">
        <v>381</v>
      </c>
      <c r="AE10" s="12" t="s">
        <v>142</v>
      </c>
      <c r="AF10" s="12"/>
      <c r="AG10" s="12" t="s">
        <v>63</v>
      </c>
      <c r="AH10" s="12"/>
      <c r="AI10" s="12"/>
      <c r="AJ10" s="12"/>
      <c r="AK10" s="12" t="s">
        <v>124</v>
      </c>
      <c r="AL10" s="13" t="s">
        <v>7</v>
      </c>
      <c r="AM10" s="15" t="s">
        <v>124</v>
      </c>
      <c r="AN10" s="12" t="s">
        <v>7</v>
      </c>
      <c r="AO10" s="12" t="s">
        <v>63</v>
      </c>
      <c r="AP10" s="12"/>
      <c r="AQ10" s="12"/>
      <c r="AR10" s="12"/>
      <c r="AS10" s="12" t="s">
        <v>381</v>
      </c>
      <c r="AT10" s="12"/>
      <c r="AU10" s="12" t="s">
        <v>63</v>
      </c>
      <c r="AV10" s="12"/>
      <c r="AW10" s="12"/>
      <c r="AX10" s="13" t="s">
        <v>63</v>
      </c>
      <c r="AY10" s="15" t="s">
        <v>381</v>
      </c>
      <c r="AZ10" s="12" t="s">
        <v>381</v>
      </c>
      <c r="BA10" s="12"/>
      <c r="BB10" s="12" t="s">
        <v>63</v>
      </c>
      <c r="BC10" s="12" t="s">
        <v>381</v>
      </c>
      <c r="BD10" s="12"/>
      <c r="BE10" s="12" t="s">
        <v>391</v>
      </c>
      <c r="BF10" s="12" t="s">
        <v>391</v>
      </c>
      <c r="BG10" s="12" t="s">
        <v>392</v>
      </c>
      <c r="BH10" s="12" t="s">
        <v>390</v>
      </c>
      <c r="BI10" s="12" t="s">
        <v>393</v>
      </c>
      <c r="BJ10" s="13"/>
      <c r="BK10" s="15"/>
      <c r="BL10" s="12"/>
      <c r="BM10" s="12" t="s">
        <v>63</v>
      </c>
      <c r="BN10" s="12"/>
      <c r="BO10" s="12"/>
      <c r="BP10" s="12"/>
      <c r="BQ10" s="12"/>
      <c r="BR10" s="12"/>
      <c r="BS10" s="12"/>
      <c r="BT10" s="12"/>
      <c r="BU10" s="12"/>
      <c r="BV10" s="13"/>
      <c r="BW10" s="15"/>
      <c r="BX10" s="12"/>
      <c r="BY10" s="12"/>
      <c r="BZ10" s="12"/>
      <c r="CA10" s="12"/>
      <c r="CB10" s="12"/>
      <c r="CC10" s="12"/>
      <c r="CD10" s="12"/>
      <c r="CE10" s="12"/>
      <c r="CF10" s="12"/>
      <c r="CG10" s="12"/>
      <c r="CH10" s="13"/>
      <c r="CI10" s="15"/>
      <c r="CJ10" s="12"/>
      <c r="CK10" s="12"/>
      <c r="CL10" s="12"/>
      <c r="CM10" s="12"/>
      <c r="CN10" s="12"/>
      <c r="CO10" s="12"/>
      <c r="CP10" s="12"/>
      <c r="CQ10" s="12"/>
      <c r="CR10" s="12" t="s">
        <v>393</v>
      </c>
      <c r="CS10" s="12"/>
      <c r="CT10" s="13"/>
      <c r="CU10" s="15"/>
      <c r="CV10" s="12" t="s">
        <v>365</v>
      </c>
      <c r="CW10" s="12" t="s">
        <v>393</v>
      </c>
      <c r="CX10" s="12"/>
      <c r="CY10" s="12"/>
      <c r="CZ10" s="12"/>
      <c r="DA10" s="12"/>
      <c r="DB10" s="12"/>
      <c r="DC10" s="12"/>
      <c r="DD10" s="12"/>
      <c r="DE10" s="12"/>
      <c r="DF10" s="13"/>
      <c r="DG10" s="13"/>
      <c r="DH10" s="13"/>
      <c r="DI10" s="15"/>
      <c r="DJ10" s="12"/>
      <c r="DK10" s="12"/>
      <c r="DL10" s="12"/>
      <c r="DM10" s="12"/>
      <c r="DN10" s="12"/>
      <c r="DO10" s="12"/>
      <c r="DP10" s="12"/>
      <c r="DQ10" s="12"/>
      <c r="DR10" s="12"/>
      <c r="DS10" s="12"/>
      <c r="DT10" s="13"/>
      <c r="DU10" s="15"/>
      <c r="DV10" s="12"/>
      <c r="DW10" s="12"/>
      <c r="DX10" s="12"/>
      <c r="DY10" s="12"/>
      <c r="DZ10" s="12"/>
      <c r="EA10" s="12"/>
      <c r="EB10" s="12"/>
      <c r="EC10" s="12"/>
      <c r="ED10" s="12"/>
      <c r="EE10" s="12"/>
      <c r="EF10" s="13"/>
      <c r="EG10" s="15"/>
      <c r="EH10" s="12"/>
      <c r="EI10" s="12"/>
      <c r="EJ10" s="12"/>
      <c r="EK10" s="12"/>
      <c r="EL10" s="12"/>
      <c r="EM10" s="12"/>
      <c r="EN10" s="12"/>
      <c r="EO10" s="12"/>
      <c r="EP10" s="12"/>
      <c r="EQ10" s="12"/>
      <c r="ER10" s="13"/>
      <c r="ES10" s="15"/>
      <c r="ET10" s="12"/>
      <c r="EU10" s="12"/>
      <c r="EV10" s="12"/>
      <c r="EW10" s="12" t="s">
        <v>409</v>
      </c>
      <c r="EX10" s="12" t="s">
        <v>410</v>
      </c>
      <c r="EY10" s="12" t="s">
        <v>392</v>
      </c>
      <c r="EZ10" s="12" t="s">
        <v>411</v>
      </c>
      <c r="FA10" s="12" t="s">
        <v>391</v>
      </c>
      <c r="FB10" s="12" t="s">
        <v>392</v>
      </c>
      <c r="FC10" s="12"/>
      <c r="FD10" s="13"/>
      <c r="FE10" s="15"/>
      <c r="FF10" s="12"/>
      <c r="FG10" s="12"/>
      <c r="FH10" s="12"/>
      <c r="FI10" s="12"/>
      <c r="FJ10" s="12"/>
      <c r="FK10" s="12"/>
      <c r="FL10" s="12"/>
      <c r="FM10" s="12"/>
      <c r="FN10" s="12"/>
      <c r="FO10" s="12"/>
      <c r="FP10" s="13"/>
      <c r="FQ10" s="15"/>
      <c r="FR10" s="12" t="s">
        <v>397</v>
      </c>
      <c r="FS10" s="12" t="s">
        <v>400</v>
      </c>
      <c r="FT10" s="12" t="s">
        <v>398</v>
      </c>
      <c r="FU10" s="12" t="s">
        <v>399</v>
      </c>
      <c r="FV10" s="12" t="s">
        <v>401</v>
      </c>
      <c r="FW10" s="12"/>
      <c r="FX10" s="12"/>
      <c r="FY10" s="12"/>
      <c r="FZ10" s="12"/>
      <c r="GA10" s="12"/>
      <c r="GB10" s="13"/>
      <c r="GC10" s="15"/>
    </row>
    <row r="11" spans="1:185" customFormat="1" ht="15.75" customHeight="1" x14ac:dyDescent="0.25">
      <c r="A11" s="21" t="str">
        <f t="shared" si="0"/>
        <v>https://pensionresource.website/EAMain.php?content=EAMain.PlanForms.PBGCxml&amp;0a=&amp;0d=&amp;0dn=X&amp;i1a=Test&amp;i1b=111100&amp;i1c=TL45AC&amp;i2a=Test&amp;i2b=2345&amp;i2c=&amp;i2d=Washington&amp;i2e=DC&amp;i2f=20052&amp;i2g=&amp;i2p=&amp;i2pext=&amp;i2m=&amp;i2h1=Test&amp;i2h2=mask@pbgc.gov&amp;i2h3=4564564561&amp;i2h3e=&amp;i2ip=1234567890&amp;i2ipetx=1234&amp;i31=&amp;i32=&amp;i33=&amp;i33e=&amp;i4a=2016 ME Test Plan&amp;i4b1b=2016-01-01&amp;i4b1e=2016-12-31&amp;i4b2n=&amp;i4b2y=X&amp;i4b3=&amp;i4b3dt=&amp;i4b4=&amp;i4c1e=123456789&amp;i4c1p=001&amp;i4c2e=123456789&amp;i4c2p=001&amp;i4c3y=X&amp;i4c3pn=&amp;i4c3ein=&amp;i4c3e=&amp;i4d=2016-01-01&amp;i4em=X&amp;i4es=&amp;i4ec=&amp;i4fn=&amp;i4fy=X&amp;i4f1=2016-01-01&amp;i4f2=2016-01-01&amp;i4f3y=&amp;i4f3n=X&amp;ii5a=2016-01-01&amp;ii5b1=&amp;ii5b2a=20&amp;ii5b2t=50&amp;ii5b2r=20&amp;ii5b2tot=90&amp;ii5b3=&amp;iii6a=&amp;iii6b=&amp;iii7a=&amp;iii7an=&amp;iii7av=&amp;iii7as=&amp;iii7a4=&amp;iii7ap=&amp;iii7ad=&amp;iii7bn=&amp;iii7by=&amp;iii7c1s=&amp;iii7c1a=&amp;iii7c1c=&amp;iii7c21=&amp;iii7c22=&amp;iii7c23=&amp;iii7c2c=&amp;iii7c2r=&amp;iii7c3m=&amp;iii7dest=&amp;iii7d1=&amp;iii7d2=&amp;iii7d3=&amp;iii7d4=&amp;iii7e=&amp;iii7f=&amp;iii7g=&amp;iii7h1=&amp;iii7h2=&amp;iii7h3=&amp;iii7i=&amp;iv8a=&amp;iv8b=&amp;iv9=&amp;iv9m=2430&amp;v10a=0&amp;v10b=0&amp;v10c=0&amp;v11=2430&amp;v12e=&amp;v12c=&amp;v12r=&amp;v12ach=&amp;iv13dt=2019-01-01&amp;iv13m=&amp;iv13t=&amp;iv13d=&amp;iv13c=X&amp;iv13f=&amp;iv13h=&amp;iv13e=Please provide your explanation here&amp;vi14a1=&amp;vi14a2=&amp;vi14bein1=&amp;vi14bpn1=&amp;vi14bdt1=&amp;vi14cm1=&amp;vi14cc1=&amp;vi14cs1=&amp;vi14co1=&amp;vi14e1y1=&amp;vi14e1n1=&amp;vi14e2y1=&amp;vi14bein2=&amp;vi14bpn2=&amp;vi14bdt2=&amp;vi14cm2=&amp;vi14cc2=&amp;vi14cs2=&amp;vi14co2=&amp;vi14e1y2=&amp;vi14e1n2=&amp;vi14e2y2=&amp;vi14bein=&amp;vi14bpn=&amp;vi14d=&amp;vi14cm=&amp;vi14cc=&amp;vi14cs=&amp;vi14co=&amp;vi14e1y=&amp;vi14e1n=&amp;vi14e2y=&amp;vi15=&amp;vi16dt=&amp;vi16aps=&amp;vi16sps=&amp;vi16as=&amp;vi16ss=&amp;vi16o=&amp;vi17a1e=34&amp;vi17a1ed=&amp;vi17a2e=30&amp;vi17a2ed=&amp;vi17b2=4&amp;vi17b1=30&amp;vi18as=&amp;vi18ae=&amp;vi18bein=&amp;vi18bpn=&amp;vi18c=&amp;vi19a=&amp;vi19by=&amp;vi19bn=&amp;vi19c1=&amp;vi19c2=&amp;vi19c3=&amp;vi19c4=&amp;vi19c5=&amp;vi19c6=&amp;vi19c7=&amp;viii20n=BETH TEST&amp;viii20e=BOGUS@PBGC.GOVXXX&amp;viii20p=2023264870&amp;viii20pe=345451&amp;viii20pd=2016-10-27T10:00:00&amp;viii21n=&amp;viii21f=&amp;viii21e=&amp;viii21no=&amp;viii21p=&amp;viii21pe=&amp;viii21d=&amp;#</v>
      </c>
      <c r="B11" s="22" t="s">
        <v>428</v>
      </c>
      <c r="C11" s="21"/>
      <c r="D11" s="21"/>
      <c r="E11" s="21" t="s">
        <v>63</v>
      </c>
      <c r="F11" s="21" t="s">
        <v>66</v>
      </c>
      <c r="G11" s="21" t="s">
        <v>471</v>
      </c>
      <c r="H11" s="21" t="s">
        <v>447</v>
      </c>
      <c r="I11" s="21" t="s">
        <v>66</v>
      </c>
      <c r="J11" s="21" t="s">
        <v>432</v>
      </c>
      <c r="K11" s="21"/>
      <c r="L11" s="21" t="s">
        <v>383</v>
      </c>
      <c r="M11" s="21" t="s">
        <v>189</v>
      </c>
      <c r="N11" s="21" t="s">
        <v>433</v>
      </c>
      <c r="O11" s="21"/>
      <c r="P11" s="21"/>
      <c r="Q11" s="21"/>
      <c r="R11" s="21"/>
      <c r="S11" s="21" t="s">
        <v>66</v>
      </c>
      <c r="T11" s="21" t="s">
        <v>69</v>
      </c>
      <c r="U11" s="21" t="s">
        <v>434</v>
      </c>
      <c r="V11" s="21"/>
      <c r="W11" s="21" t="s">
        <v>439</v>
      </c>
      <c r="X11" s="21" t="s">
        <v>440</v>
      </c>
      <c r="Y11" s="21"/>
      <c r="Z11" s="21"/>
      <c r="AA11" s="21"/>
      <c r="AB11" s="21"/>
      <c r="AC11" s="21" t="s">
        <v>429</v>
      </c>
      <c r="AD11" s="21" t="s">
        <v>430</v>
      </c>
      <c r="AE11" s="21" t="s">
        <v>431</v>
      </c>
      <c r="AF11" s="21"/>
      <c r="AG11" s="21" t="s">
        <v>63</v>
      </c>
      <c r="AH11" s="21"/>
      <c r="AI11" s="21"/>
      <c r="AJ11" s="21"/>
      <c r="AK11" s="21" t="s">
        <v>124</v>
      </c>
      <c r="AL11" s="21" t="s">
        <v>7</v>
      </c>
      <c r="AM11" s="21" t="s">
        <v>124</v>
      </c>
      <c r="AN11" s="21" t="s">
        <v>7</v>
      </c>
      <c r="AO11" s="21" t="s">
        <v>63</v>
      </c>
      <c r="AP11" s="21"/>
      <c r="AQ11" s="21"/>
      <c r="AR11" s="21"/>
      <c r="AS11" s="21" t="s">
        <v>430</v>
      </c>
      <c r="AT11" s="21" t="s">
        <v>63</v>
      </c>
      <c r="AU11" s="21"/>
      <c r="AV11" s="21"/>
      <c r="AW11" s="21"/>
      <c r="AX11" s="21" t="s">
        <v>63</v>
      </c>
      <c r="AY11" s="21" t="s">
        <v>430</v>
      </c>
      <c r="AZ11" s="21" t="s">
        <v>430</v>
      </c>
      <c r="BA11" s="21"/>
      <c r="BB11" s="21" t="s">
        <v>63</v>
      </c>
      <c r="BC11" s="21" t="s">
        <v>430</v>
      </c>
      <c r="BD11" s="21"/>
      <c r="BE11" s="21" t="s">
        <v>391</v>
      </c>
      <c r="BF11" s="21" t="s">
        <v>390</v>
      </c>
      <c r="BG11" s="21" t="s">
        <v>391</v>
      </c>
      <c r="BH11" s="21" t="s">
        <v>441</v>
      </c>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v>2430</v>
      </c>
      <c r="CT11" s="21" t="s">
        <v>365</v>
      </c>
      <c r="CU11" s="21" t="s">
        <v>365</v>
      </c>
      <c r="CV11" s="21" t="s">
        <v>365</v>
      </c>
      <c r="CW11" s="21" t="s">
        <v>444</v>
      </c>
      <c r="CX11" s="21"/>
      <c r="CY11" s="21"/>
      <c r="CZ11" s="21"/>
      <c r="DA11" s="21"/>
      <c r="DB11" s="21" t="s">
        <v>463</v>
      </c>
      <c r="DC11" s="21"/>
      <c r="DD11" s="21"/>
      <c r="DE11" s="21"/>
      <c r="DF11" s="21" t="s">
        <v>63</v>
      </c>
      <c r="DG11" s="21"/>
      <c r="DH11" s="21"/>
      <c r="DI11" s="21" t="s">
        <v>464</v>
      </c>
      <c r="DJ11" s="21"/>
      <c r="DK11" s="21"/>
      <c r="DL11" s="21"/>
      <c r="DM11" s="21"/>
      <c r="DN11" s="21"/>
      <c r="DO11" s="21"/>
      <c r="DP11" s="21"/>
      <c r="DQ11" s="21"/>
      <c r="DR11" s="21"/>
      <c r="DS11" s="21"/>
      <c r="DT11" s="21"/>
      <c r="DU11" s="21"/>
      <c r="DV11" s="21"/>
      <c r="DW11" s="21"/>
      <c r="DX11" s="21"/>
      <c r="DY11" s="21"/>
      <c r="DZ11" s="21"/>
      <c r="EA11" s="21"/>
      <c r="EB11" s="21"/>
      <c r="EC11" s="21"/>
      <c r="ED11" s="21"/>
      <c r="EE11" s="21"/>
      <c r="EF11" s="21"/>
      <c r="EG11" s="21"/>
      <c r="EH11" s="21"/>
      <c r="EI11" s="21"/>
      <c r="EJ11" s="21"/>
      <c r="EK11" s="21"/>
      <c r="EL11" s="21"/>
      <c r="EM11" s="21"/>
      <c r="EN11" s="21"/>
      <c r="EO11" s="21"/>
      <c r="EP11" s="21"/>
      <c r="EQ11" s="21"/>
      <c r="ER11" s="21"/>
      <c r="ES11" s="21"/>
      <c r="ET11" s="21"/>
      <c r="EU11" s="21"/>
      <c r="EV11" s="21"/>
      <c r="EW11" s="21">
        <v>34</v>
      </c>
      <c r="EX11" s="21"/>
      <c r="EY11" s="21">
        <v>30</v>
      </c>
      <c r="EZ11" s="21"/>
      <c r="FA11" s="21" t="s">
        <v>465</v>
      </c>
      <c r="FB11" s="21" t="s">
        <v>410</v>
      </c>
      <c r="FC11" s="21"/>
      <c r="FD11" s="21"/>
      <c r="FE11" s="21"/>
      <c r="FF11" s="21"/>
      <c r="FG11" s="21"/>
      <c r="FH11" s="21"/>
      <c r="FI11" s="21"/>
      <c r="FJ11" s="21"/>
      <c r="FK11" s="21"/>
      <c r="FL11" s="21"/>
      <c r="FM11" s="21"/>
      <c r="FN11" s="21"/>
      <c r="FO11" s="21"/>
      <c r="FP11" s="21"/>
      <c r="FQ11" s="21"/>
      <c r="FR11" s="21" t="s">
        <v>466</v>
      </c>
      <c r="FS11" s="21" t="s">
        <v>469</v>
      </c>
      <c r="FT11" s="21" t="s">
        <v>467</v>
      </c>
      <c r="FU11" s="21" t="s">
        <v>468</v>
      </c>
      <c r="FV11" s="21" t="s">
        <v>470</v>
      </c>
      <c r="FW11" s="21"/>
      <c r="FX11" s="21"/>
      <c r="FY11" s="21"/>
      <c r="FZ11" s="21"/>
      <c r="GA11" s="21"/>
      <c r="GB11" s="21"/>
      <c r="GC11" s="21"/>
    </row>
    <row r="12" spans="1:185" customFormat="1" ht="15.75" customHeight="1" x14ac:dyDescent="0.25">
      <c r="A12" s="21" t="str">
        <f t="shared" si="0"/>
        <v>https://pensionresource.website/EAMain.php?content=EAMain.PlanForms.PBGCxml&amp;0a=&amp;0d=&amp;0dn=X&amp;i1a=000&amp;i1b=111100&amp;i1c=&amp;i2a=0000&amp;i2b=22&amp;i2c=&amp;i2d=Boston&amp;i2e=MA&amp;i2f=20005&amp;i2g=&amp;i2p=&amp;i2pext=&amp;i2m=&amp;i2h1=tester&amp;i2h2=ser@saras.com&amp;i2h3=2962225222&amp;i2h3e=1234&amp;i2ip=1234567890&amp;i2ipetx=1234&amp;i31=&amp;i32=&amp;i33=&amp;i33e=&amp;i4a=2016 Test Plan&amp;i4b1b=2016-01-01&amp;i4b1e=2016-12-31&amp;i4b2n=&amp;i4b2y=X&amp;i4b3=&amp;i4b3dt=&amp;i4b4=&amp;i4c1e=123456789&amp;i4c1p=001&amp;i4c2e=123456789&amp;i4c2p=001&amp;i4c3y=X&amp;i4c3pn=&amp;i4c3ein=&amp;i4c3e=&amp;i4d=2016-01-01&amp;i4em=&amp;i4es=X&amp;i4ec=&amp;i4fn=&amp;i4fy=X&amp;i4f1=2015-01-01&amp;i4f2=2015-12-31&amp;i4f3y=&amp;i4f3n=X&amp;ii5a=2016-01-01&amp;ii5b1=&amp;ii5b2a=10&amp;ii5b2t=10&amp;ii5b2r=10&amp;ii5b2tot=30&amp;ii5b3=1920&amp;iii6a=&amp;iii6b=X&amp;iii7a=&amp;iii7an=X&amp;iii7av=&amp;iii7as=&amp;iii7a4=&amp;iii7ap=&amp;iii7ad=&amp;iii7bn=&amp;iii7by=&amp;iii7c1s=&amp;iii7c1a=&amp;iii7c1c=&amp;iii7c21=&amp;iii7c22=&amp;iii7c23=&amp;iii7c2c=&amp;iii7c2r=&amp;iii7c3m=&amp;iii7dest=&amp;iii7d1=&amp;iii7d2=&amp;iii7d3=&amp;iii7d4=&amp;iii7e=&amp;iii7f=&amp;iii7g=&amp;iii7h1=&amp;iii7h2=&amp;iii7h3=&amp;iii7i=&amp;iv8a=&amp;iv8b=&amp;iv9=1920&amp;iv9m=&amp;v10a=0&amp;v10b=0&amp;v10c=0&amp;v11=1920&amp;v12e=&amp;v12c=&amp;v12r=&amp;v12ach=&amp;iv13dt=&amp;iv13m=&amp;iv13t=&amp;iv13d=&amp;iv13c=&amp;iv13f=&amp;iv13h=&amp;iv13e=&amp;vi14a1=&amp;vi14a2=&amp;vi14bein1=&amp;vi14bpn1=&amp;vi14bdt1=&amp;vi14cm1=&amp;vi14cc1=&amp;vi14cs1=&amp;vi14co1=&amp;vi14e1y1=&amp;vi14e1n1=&amp;vi14e2y1=&amp;vi14bein2=&amp;vi14bpn2=&amp;vi14bdt2=&amp;vi14cm2=&amp;vi14cc2=&amp;vi14cs2=&amp;vi14co2=&amp;vi14e1y2=&amp;vi14e1n2=&amp;vi14e2y2=&amp;vi14bein=&amp;vi14bpn=&amp;vi14d=&amp;vi14cm=&amp;vi14cc=&amp;vi14cs=&amp;vi14co=&amp;vi14e1y=&amp;vi14e1n=&amp;vi14e2y=&amp;vi15=&amp;vi16dt=&amp;vi16aps=&amp;vi16sps=&amp;vi16as=&amp;vi16ss=&amp;vi16o=&amp;vi17a1e=28&amp;vi17a1ed=&amp;vi17a2e=2&amp;vi17a2ed=&amp;vi17b2=&amp;vi17b1=&amp;vi18as=&amp;vi18ae=&amp;vi18bein=&amp;vi18bpn=&amp;vi18c=&amp;vi19a=&amp;vi19by=&amp;vi19bn=&amp;vi19c1=&amp;vi19c2=&amp;vi19c3=&amp;vi19c4=&amp;vi19c5=&amp;vi19c6=&amp;vi19c7=&amp;viii20n=BETH TEST&amp;viii20e=BOGUS@PBGC.GOVXXX&amp;viii20p=2023264870&amp;viii20pe=345451&amp;viii20pd=2016-10-27T10:00:00&amp;viii21n=&amp;viii21f=&amp;viii21e=&amp;viii21no=&amp;viii21p=&amp;viii21pe=&amp;viii21d=&amp;#</v>
      </c>
      <c r="B12" s="11" t="s">
        <v>473</v>
      </c>
      <c r="C12" s="16"/>
      <c r="D12" s="11"/>
      <c r="E12" s="11" t="s">
        <v>63</v>
      </c>
      <c r="F12" s="11" t="s">
        <v>475</v>
      </c>
      <c r="G12" s="11" t="s">
        <v>471</v>
      </c>
      <c r="H12" s="11"/>
      <c r="I12" s="11" t="s">
        <v>476</v>
      </c>
      <c r="J12" s="11" t="s">
        <v>477</v>
      </c>
      <c r="K12" s="11"/>
      <c r="L12" s="11" t="s">
        <v>478</v>
      </c>
      <c r="M12" s="12" t="s">
        <v>479</v>
      </c>
      <c r="N12" s="11" t="s">
        <v>480</v>
      </c>
      <c r="O12" s="16"/>
      <c r="P12" s="11"/>
      <c r="Q12" s="11"/>
      <c r="R12" s="11"/>
      <c r="S12" s="11" t="s">
        <v>481</v>
      </c>
      <c r="T12" s="11" t="s">
        <v>483</v>
      </c>
      <c r="U12" s="11" t="s">
        <v>482</v>
      </c>
      <c r="V12" s="11" t="s">
        <v>440</v>
      </c>
      <c r="W12" s="11" t="s">
        <v>439</v>
      </c>
      <c r="X12" s="11" t="s">
        <v>440</v>
      </c>
      <c r="Y12" s="12"/>
      <c r="Z12" s="11"/>
      <c r="AA12" s="16"/>
      <c r="AB12" s="11"/>
      <c r="AC12" s="11" t="s">
        <v>474</v>
      </c>
      <c r="AD12" s="11" t="s">
        <v>430</v>
      </c>
      <c r="AE12" s="11" t="s">
        <v>431</v>
      </c>
      <c r="AF12" s="11"/>
      <c r="AG12" s="11" t="s">
        <v>63</v>
      </c>
      <c r="AH12" s="11"/>
      <c r="AI12" s="11"/>
      <c r="AJ12" s="11"/>
      <c r="AK12" s="12" t="s">
        <v>124</v>
      </c>
      <c r="AL12" s="11" t="s">
        <v>7</v>
      </c>
      <c r="AM12" s="16" t="s">
        <v>124</v>
      </c>
      <c r="AN12" s="11" t="s">
        <v>7</v>
      </c>
      <c r="AO12" s="11" t="s">
        <v>63</v>
      </c>
      <c r="AP12" s="11"/>
      <c r="AQ12" s="11"/>
      <c r="AR12" s="11"/>
      <c r="AS12" s="11" t="s">
        <v>430</v>
      </c>
      <c r="AT12" s="11"/>
      <c r="AU12" s="11" t="s">
        <v>63</v>
      </c>
      <c r="AV12" s="11"/>
      <c r="AW12" s="12"/>
      <c r="AX12" s="11" t="s">
        <v>63</v>
      </c>
      <c r="AY12" s="16" t="s">
        <v>486</v>
      </c>
      <c r="AZ12" s="11" t="s">
        <v>487</v>
      </c>
      <c r="BA12" s="11"/>
      <c r="BB12" s="11" t="s">
        <v>63</v>
      </c>
      <c r="BC12" s="11" t="s">
        <v>430</v>
      </c>
      <c r="BD12" s="11"/>
      <c r="BE12" s="11" t="s">
        <v>392</v>
      </c>
      <c r="BF12" s="11" t="s">
        <v>392</v>
      </c>
      <c r="BG12" s="11" t="s">
        <v>392</v>
      </c>
      <c r="BH12" s="11" t="s">
        <v>410</v>
      </c>
      <c r="BI12" s="12" t="s">
        <v>488</v>
      </c>
      <c r="BJ12" s="11"/>
      <c r="BK12" s="16" t="s">
        <v>63</v>
      </c>
      <c r="BL12" s="11"/>
      <c r="BM12" s="11" t="s">
        <v>63</v>
      </c>
      <c r="BN12" s="11"/>
      <c r="BO12" s="11"/>
      <c r="BP12" s="11"/>
      <c r="BQ12" s="11"/>
      <c r="BR12" s="11"/>
      <c r="BS12" s="11"/>
      <c r="BT12" s="11"/>
      <c r="BU12" s="12"/>
      <c r="BV12" s="11"/>
      <c r="BW12" s="16"/>
      <c r="BX12" s="11"/>
      <c r="BY12" s="11"/>
      <c r="BZ12" s="11"/>
      <c r="CA12" s="11"/>
      <c r="CB12" s="11"/>
      <c r="CC12" s="11"/>
      <c r="CD12" s="11"/>
      <c r="CE12" s="11"/>
      <c r="CF12" s="11"/>
      <c r="CG12" s="12"/>
      <c r="CH12" s="11"/>
      <c r="CI12" s="16"/>
      <c r="CJ12" s="11"/>
      <c r="CK12" s="11"/>
      <c r="CL12" s="11"/>
      <c r="CM12" s="11"/>
      <c r="CN12" s="11"/>
      <c r="CO12" s="11"/>
      <c r="CP12" s="11"/>
      <c r="CQ12" s="11"/>
      <c r="CR12" s="11" t="s">
        <v>488</v>
      </c>
      <c r="CS12" s="12"/>
      <c r="CT12" s="11" t="s">
        <v>365</v>
      </c>
      <c r="CU12" s="16" t="s">
        <v>365</v>
      </c>
      <c r="CV12" s="11" t="s">
        <v>365</v>
      </c>
      <c r="CW12" s="11" t="s">
        <v>488</v>
      </c>
      <c r="CX12" s="11"/>
      <c r="CY12" s="11"/>
      <c r="CZ12" s="11"/>
      <c r="DA12" s="11"/>
      <c r="DB12" s="11"/>
      <c r="DC12" s="11"/>
      <c r="DD12" s="11"/>
      <c r="DE12" s="12"/>
      <c r="DF12" s="11"/>
      <c r="DG12" s="11"/>
      <c r="DH12" s="11"/>
      <c r="DI12" s="16"/>
      <c r="DJ12" s="11"/>
      <c r="DK12" s="11"/>
      <c r="DL12" s="11"/>
      <c r="DM12" s="11"/>
      <c r="DN12" s="11"/>
      <c r="DO12" s="11"/>
      <c r="DP12" s="11"/>
      <c r="DQ12" s="11"/>
      <c r="DR12" s="11"/>
      <c r="DS12" s="12"/>
      <c r="DT12" s="11"/>
      <c r="DU12" s="16"/>
      <c r="DV12" s="11"/>
      <c r="DW12" s="11"/>
      <c r="DX12" s="11"/>
      <c r="DY12" s="11"/>
      <c r="DZ12" s="11"/>
      <c r="EA12" s="11"/>
      <c r="EB12" s="11"/>
      <c r="EC12" s="11"/>
      <c r="ED12" s="11"/>
      <c r="EE12" s="12"/>
      <c r="EF12" s="11"/>
      <c r="EG12" s="16"/>
      <c r="EH12" s="11"/>
      <c r="EI12" s="11"/>
      <c r="EJ12" s="11"/>
      <c r="EK12" s="11"/>
      <c r="EL12" s="11"/>
      <c r="EM12" s="11"/>
      <c r="EN12" s="11"/>
      <c r="EO12" s="11"/>
      <c r="EP12" s="11"/>
      <c r="EQ12" s="12"/>
      <c r="ER12" s="11"/>
      <c r="ES12" s="16"/>
      <c r="ET12" s="11"/>
      <c r="EU12" s="11"/>
      <c r="EV12" s="11"/>
      <c r="EW12" s="11" t="s">
        <v>489</v>
      </c>
      <c r="EX12" s="11"/>
      <c r="EY12" s="11" t="s">
        <v>490</v>
      </c>
      <c r="EZ12" s="11"/>
      <c r="FA12" s="11"/>
      <c r="FB12" s="11"/>
      <c r="FC12" s="12"/>
      <c r="FD12" s="11"/>
      <c r="FE12" s="16"/>
      <c r="FF12" s="11"/>
      <c r="FG12" s="11"/>
      <c r="FH12" s="11"/>
      <c r="FI12" s="11"/>
      <c r="FJ12" s="11"/>
      <c r="FK12" s="11"/>
      <c r="FL12" s="11"/>
      <c r="FM12" s="11"/>
      <c r="FN12" s="11"/>
      <c r="FO12" s="12"/>
      <c r="FP12" s="11"/>
      <c r="FQ12" s="16"/>
      <c r="FR12" s="11" t="s">
        <v>466</v>
      </c>
      <c r="FS12" s="11" t="s">
        <v>469</v>
      </c>
      <c r="FT12" s="11" t="s">
        <v>467</v>
      </c>
      <c r="FU12" s="11" t="s">
        <v>468</v>
      </c>
      <c r="FV12" s="11" t="s">
        <v>470</v>
      </c>
      <c r="FW12" s="11"/>
      <c r="FX12" s="11"/>
      <c r="FY12" s="11"/>
      <c r="FZ12" s="11"/>
      <c r="GA12" s="12"/>
      <c r="GB12" s="11"/>
      <c r="GC12" s="16"/>
    </row>
    <row r="13" spans="1:185" customFormat="1" ht="15.75" customHeight="1" x14ac:dyDescent="0.25">
      <c r="A13" s="21" t="str">
        <f t="shared" si="0"/>
        <v>https://pensionresource.website/EAMain.php?content=EAMain.PlanForms.PBGCxml&amp;0a=&amp;0d=&amp;0dn=X&amp;i1a=Jon Dow Sponsor&amp;i1b=111100&amp;i1c=&amp;i2a=Jon Dow Admin&amp;i2b=1200 S Street&amp;i2c=&amp;i2d=Washington&amp;i2e=DC&amp;i2f=20005&amp;i2g=&amp;i2p=&amp;i2pext=&amp;i2m=&amp;i2h1=Jon Dow Contact&amp;i2h2=JonDowC@pb.com&lt;&amp;i2h3=2022222222&amp;i2h3e=222&amp;i2ip=&amp;i2ipetx=&amp;i31=Jon Dow Additional&amp;i32=JonDowA@pb.com&amp;i33=2022222222&amp;i33e=222&amp;i4a=2014 Test Plan&amp;i4b1b=2014-01-01&amp;i4b1e=2014-12-31&amp;i4b2n=&amp;i4b2y=X&amp;i4b3=&amp;i4b3dt=&amp;i4b4=&amp;i4c1e=123456789&amp;i4c1p=001&amp;i4c2e=123456789&amp;i4c2p=001&amp;i4c3y=X&amp;i4c3pn=&amp;i4c3ein=&amp;i4c3e=&amp;i4d=2013-01-01&amp;i4em=&amp;i4es=X&amp;i4ec=&amp;i4fn=X&amp;i4fy=&amp;i4f1=&amp;i4f2=&amp;i4f3y=&amp;i4f3n=&amp;ii5a=2013-12-31&amp;ii5b1=&amp;ii5b2a=10&amp;ii5b2t=10&amp;ii5b2r=10&amp;ii5b2tot=30&amp;ii5b3=1470&amp;iii6a=&amp;iii6b=X&amp;iii7a=X&amp;iii7an=&amp;iii7av=&amp;iii7as=&amp;iii7a4=&amp;iii7ap=&amp;iii7ad=&amp;iii7bn=&amp;iii7by=X&amp;iii7c1s=&amp;iii7c1a=&amp;iii7c1c=&amp;iii7c21=&amp;iii7c22=&amp;iii7c23=&amp;iii7c2c=&amp;iii7c2r=&amp;iii7c3m=&amp;iii7dest=&amp;iii7d1=&amp;iii7d2=&amp;iii7d3=&amp;iii7d4=&amp;iii7e=&amp;iii7f=&amp;iii7g=&amp;iii7h1=12360&amp;iii7h2=4500&amp;iii7h3=4500&amp;iii7i=4500&amp;iv8a=&amp;iv8b=&amp;iv9=5970&amp;iv9m=&amp;v10a=&amp;v10b=&amp;v10c=100&amp;v11=5870&amp;v12e=&amp;v12c=&amp;v12r=&amp;v12ach=&amp;iv13dt=&amp;iv13m=&amp;iv13t=&amp;iv13d=&amp;iv13c=&amp;iv13f=&amp;iv13h=&amp;iv13e=&amp;vi14a1=&amp;vi14a2=&amp;vi14bein1=&amp;vi14bpn1=&amp;vi14bdt1=&amp;vi14cm1=&amp;vi14cc1=&amp;vi14cs1=&amp;vi14co1=&amp;vi14e1y1=&amp;vi14e1n1=&amp;vi14e2y1=&amp;vi14bein2=&amp;vi14bpn2=&amp;vi14bdt2=&amp;vi14cm2=&amp;vi14cc2=&amp;vi14cs2=&amp;vi14co2=&amp;vi14e1y2=&amp;vi14e1n2=&amp;vi14e2y2=&amp;vi14bein=&amp;vi14bpn=&amp;vi14d=&amp;vi14cm=&amp;vi14cc=&amp;vi14cs=&amp;vi14co=&amp;vi14e1y=&amp;vi14e1n=&amp;vi14e2y=&amp;vi15=&amp;vi16dt=&amp;vi16aps=&amp;vi16sps=&amp;vi16as=&amp;vi16ss=&amp;vi16o=&amp;vi17a1e=&amp;vi17a1ed=&amp;vi17a2e=&amp;vi17a2ed=&amp;vi17b2=&amp;vi17b1=&amp;vi18as=&amp;vi18ae=&amp;vi18bein=&amp;vi18bpn=&amp;vi18c=&amp;vi19a=&amp;vi19by=&amp;vi19bn=&amp;vi19c1=&amp;vi19c2=&amp;vi19c3=&amp;vi19c4=&amp;vi19c5=&amp;vi19c6=&amp;vi19c7=&amp;viii20n=Test Plan Admin Name&amp;viii20e=premiums@pbgc.gov&amp;viii20p=2022295566&amp;viii20pe=559&amp;viii20pd=2020-10-18T12:10:00&amp;viii21n=&amp;viii21f=&amp;viii21e=&amp;viii21no=&amp;viii21p=&amp;viii21pe=&amp;viii21d=&amp;#</v>
      </c>
      <c r="B13" s="21" t="s">
        <v>491</v>
      </c>
      <c r="C13" s="21"/>
      <c r="D13" s="21"/>
      <c r="E13" s="21" t="s">
        <v>63</v>
      </c>
      <c r="F13" s="21" t="s">
        <v>495</v>
      </c>
      <c r="G13" s="21" t="s">
        <v>471</v>
      </c>
      <c r="H13" s="21"/>
      <c r="I13" s="21" t="s">
        <v>496</v>
      </c>
      <c r="J13" s="21" t="s">
        <v>497</v>
      </c>
      <c r="K13" s="21"/>
      <c r="L13" s="21" t="s">
        <v>383</v>
      </c>
      <c r="M13" s="21" t="s">
        <v>189</v>
      </c>
      <c r="N13" s="21" t="s">
        <v>480</v>
      </c>
      <c r="O13" s="21"/>
      <c r="P13" s="21"/>
      <c r="Q13" s="21"/>
      <c r="R13" s="21"/>
      <c r="S13" s="21" t="s">
        <v>498</v>
      </c>
      <c r="T13" s="21" t="s">
        <v>500</v>
      </c>
      <c r="U13" s="21" t="s">
        <v>385</v>
      </c>
      <c r="V13" s="21" t="s">
        <v>499</v>
      </c>
      <c r="W13" s="21"/>
      <c r="X13" s="21"/>
      <c r="Y13" s="21" t="s">
        <v>503</v>
      </c>
      <c r="Z13" s="21" t="s">
        <v>502</v>
      </c>
      <c r="AA13" s="21" t="s">
        <v>385</v>
      </c>
      <c r="AB13" s="21" t="s">
        <v>499</v>
      </c>
      <c r="AC13" s="21" t="s">
        <v>493</v>
      </c>
      <c r="AD13" s="21" t="s">
        <v>492</v>
      </c>
      <c r="AE13" s="21" t="s">
        <v>494</v>
      </c>
      <c r="AF13" s="21"/>
      <c r="AG13" s="21" t="s">
        <v>63</v>
      </c>
      <c r="AH13" s="21"/>
      <c r="AI13" s="21"/>
      <c r="AJ13" s="21"/>
      <c r="AK13" s="21" t="s">
        <v>124</v>
      </c>
      <c r="AL13" s="21" t="s">
        <v>7</v>
      </c>
      <c r="AM13" s="21" t="s">
        <v>124</v>
      </c>
      <c r="AN13" s="21" t="s">
        <v>7</v>
      </c>
      <c r="AO13" s="21" t="s">
        <v>63</v>
      </c>
      <c r="AP13" s="21"/>
      <c r="AQ13" s="21"/>
      <c r="AR13" s="21"/>
      <c r="AS13" s="21" t="s">
        <v>504</v>
      </c>
      <c r="AT13" s="21"/>
      <c r="AU13" s="21" t="s">
        <v>63</v>
      </c>
      <c r="AV13" s="21"/>
      <c r="AW13" s="21" t="s">
        <v>63</v>
      </c>
      <c r="AX13" s="21"/>
      <c r="AY13" s="21"/>
      <c r="AZ13" s="21"/>
      <c r="BA13" s="21"/>
      <c r="BB13" s="21"/>
      <c r="BC13" s="21" t="s">
        <v>511</v>
      </c>
      <c r="BD13" s="21"/>
      <c r="BE13" s="21" t="s">
        <v>392</v>
      </c>
      <c r="BF13" s="21" t="s">
        <v>392</v>
      </c>
      <c r="BG13" s="21" t="s">
        <v>392</v>
      </c>
      <c r="BH13" s="21" t="s">
        <v>410</v>
      </c>
      <c r="BI13" s="21" t="s">
        <v>509</v>
      </c>
      <c r="BJ13" s="21"/>
      <c r="BK13" s="21" t="s">
        <v>63</v>
      </c>
      <c r="BL13" s="21" t="s">
        <v>63</v>
      </c>
      <c r="BM13" s="21"/>
      <c r="BN13" s="21"/>
      <c r="BO13" s="21"/>
      <c r="BP13" s="21"/>
      <c r="BQ13" s="21"/>
      <c r="BR13" s="21"/>
      <c r="BS13" s="21"/>
      <c r="BT13" s="21" t="s">
        <v>63</v>
      </c>
      <c r="BU13" s="21"/>
      <c r="BV13" s="21"/>
      <c r="BW13" s="21"/>
      <c r="BX13" s="21"/>
      <c r="BY13" s="21"/>
      <c r="BZ13" s="21"/>
      <c r="CA13" s="21"/>
      <c r="CB13" s="21"/>
      <c r="CC13" s="21"/>
      <c r="CD13" s="21"/>
      <c r="CE13" s="21"/>
      <c r="CF13" s="21"/>
      <c r="CG13" s="21"/>
      <c r="CH13" s="21"/>
      <c r="CI13" s="21"/>
      <c r="CJ13" s="21"/>
      <c r="CK13" s="21"/>
      <c r="CL13" s="21" t="s">
        <v>508</v>
      </c>
      <c r="CM13" s="21" t="s">
        <v>507</v>
      </c>
      <c r="CN13" s="21" t="s">
        <v>507</v>
      </c>
      <c r="CO13" s="21" t="s">
        <v>507</v>
      </c>
      <c r="CP13" s="21"/>
      <c r="CQ13" s="21"/>
      <c r="CR13" s="21" t="s">
        <v>510</v>
      </c>
      <c r="CS13" s="21"/>
      <c r="CT13" s="21"/>
      <c r="CU13" s="21"/>
      <c r="CV13" s="21" t="s">
        <v>505</v>
      </c>
      <c r="CW13" s="21" t="s">
        <v>506</v>
      </c>
      <c r="CX13" s="21"/>
      <c r="CY13" s="21"/>
      <c r="CZ13" s="21"/>
      <c r="DA13" s="21"/>
      <c r="DB13" s="21"/>
      <c r="DC13" s="21"/>
      <c r="DD13" s="21"/>
      <c r="DE13" s="21"/>
      <c r="DF13" s="21"/>
      <c r="DG13" s="21"/>
      <c r="DH13" s="21"/>
      <c r="DI13" s="21"/>
      <c r="DJ13" s="21"/>
      <c r="DK13" s="21"/>
      <c r="DL13" s="21"/>
      <c r="DM13" s="21"/>
      <c r="DN13" s="21"/>
      <c r="DO13" s="21"/>
      <c r="DP13" s="21"/>
      <c r="DQ13" s="21"/>
      <c r="DR13" s="21"/>
      <c r="DS13" s="21"/>
      <c r="DT13" s="21"/>
      <c r="DU13" s="21"/>
      <c r="DV13" s="21"/>
      <c r="DW13" s="21"/>
      <c r="DX13" s="21"/>
      <c r="DY13" s="21"/>
      <c r="DZ13" s="21"/>
      <c r="EA13" s="21"/>
      <c r="EB13" s="21"/>
      <c r="EC13" s="21"/>
      <c r="ED13" s="21"/>
      <c r="EE13" s="21"/>
      <c r="EF13" s="21"/>
      <c r="EG13" s="21"/>
      <c r="EH13" s="21"/>
      <c r="EI13" s="21"/>
      <c r="EJ13" s="21"/>
      <c r="EK13" s="21"/>
      <c r="EL13" s="21"/>
      <c r="EM13" s="21"/>
      <c r="EN13" s="21"/>
      <c r="EO13" s="21"/>
      <c r="EP13" s="21"/>
      <c r="EQ13" s="21"/>
      <c r="ER13" s="21"/>
      <c r="ES13" s="21"/>
      <c r="ET13" s="21"/>
      <c r="EU13" s="21"/>
      <c r="EV13" s="21"/>
      <c r="EW13" s="21"/>
      <c r="EX13" s="21"/>
      <c r="EY13" s="21"/>
      <c r="EZ13" s="21"/>
      <c r="FA13" s="21"/>
      <c r="FB13" s="21"/>
      <c r="FC13" s="21"/>
      <c r="FD13" s="21"/>
      <c r="FE13" s="21"/>
      <c r="FF13" s="21"/>
      <c r="FG13" s="21"/>
      <c r="FH13" s="21"/>
      <c r="FI13" s="21"/>
      <c r="FJ13" s="21"/>
      <c r="FK13" s="21"/>
      <c r="FL13" s="21"/>
      <c r="FM13" s="21"/>
      <c r="FN13" s="21"/>
      <c r="FO13" s="21"/>
      <c r="FP13" s="21"/>
      <c r="FQ13" s="21"/>
      <c r="FR13" s="21" t="s">
        <v>512</v>
      </c>
      <c r="FS13" s="21" t="s">
        <v>515</v>
      </c>
      <c r="FT13" s="21" t="s">
        <v>513</v>
      </c>
      <c r="FU13" s="21" t="s">
        <v>514</v>
      </c>
      <c r="FV13" s="21" t="s">
        <v>172</v>
      </c>
      <c r="FW13" s="21"/>
      <c r="FX13" s="21"/>
      <c r="FY13" s="21"/>
      <c r="FZ13" s="21"/>
      <c r="GA13" s="21"/>
      <c r="GB13" s="21"/>
      <c r="GC13" s="21"/>
    </row>
    <row r="14" spans="1:185" customFormat="1" ht="15.75" customHeight="1" x14ac:dyDescent="0.25">
      <c r="A14" s="21" t="str">
        <f t="shared" si="0"/>
        <v>https://pensionresource.website/EAMain.php?content=EAMain.PlanForms.PBGCxml&amp;0a=&amp;0d=&amp;0dn=X&amp;i1a=Test&amp;i1b=541990&amp;i1c=&amp;i2a=John Doe&amp;i2b=1000 K St&amp;i2c=&amp;i2d=Washington&amp;i2e=DC&amp;i2f=20036&amp;i2g=&amp;i2p=&amp;i2pext=&amp;i2m=&amp;i2h1=John Doe&amp;i2h2=jdoe@test.com&amp;i2h3=2022222222&amp;i2h3e=&amp;i2ip=&amp;i2ipetx=&amp;i31=&amp;i32=&amp;i33=&amp;i33e=&amp;i4a=Test Plan for Vendors&amp;i4b1b=2021-01-01&amp;i4b1e=2021-12-31&amp;i4b2n=&amp;i4b2y=X&amp;i4b3=&amp;i4b3dt=&amp;i4b4=&amp;i4c1e=123456789&amp;i4c1p=001&amp;i4c2e=123456789&amp;i4c2p=001&amp;i4c3y=X&amp;i4c3pn=&amp;i4c3ein=&amp;i4c3e=&amp;i4d=2020-01-01&amp;i4em=&amp;i4es=X&amp;i4ec=&amp;i4fn=&amp;i4fy=X&amp;i4f1=2020-01-01&amp;i4f2=2020-01-01&amp;i4f3y=&amp;i4f3n=X&amp;ii5a=2021-01-01&amp;ii5b1=&amp;ii5b2a=20&amp;ii5b2t=20&amp;ii5b2r=10&amp;ii5b2tot=50&amp;ii5b3=4300&amp;iii6a=&amp;iii6b=&amp;iii7a=&amp;iii7an=X&amp;iii7av=&amp;iii7as=&amp;iii7a4=&amp;iii7ap=&amp;iii7ad=&amp;iii7bn=&amp;iii7by=&amp;iii7c1s=&amp;iii7c1a=&amp;iii7c1c=&amp;iii7c21=&amp;iii7c22=&amp;iii7c23=&amp;iii7c2c=&amp;iii7c2r=&amp;iii7c3m=&amp;iii7dest=&amp;iii7d1=&amp;iii7d2=&amp;iii7d3=&amp;iii7d4=&amp;iii7e=&amp;iii7f=&amp;iii7g=&amp;iii7h1=&amp;iii7h2=&amp;iii7h3=&amp;iii7i=&amp;iv8a=&amp;iv8b=&amp;iv9=4300&amp;iv9m=&amp;v10a=&amp;v10b=&amp;v10c=0&amp;v11=4300&amp;v12e=&amp;v12c=&amp;v12r=&amp;v12ach=&amp;iv13dt=&amp;iv13m=&amp;iv13t=&amp;iv13d=&amp;iv13c=&amp;iv13f=&amp;iv13h=&amp;iv13e=&amp;vi14a1=X&amp;vi14a2=&amp;vi14bein1=&amp;vi14bpn1=&amp;vi14bdt1=&amp;vi14cm1=&amp;vi14cc1=&amp;vi14cs1=&amp;vi14co1=&amp;vi14e1y1=&amp;vi14e1n1=&amp;vi14e2y1=&amp;vi14bein2=&amp;vi14bpn2=&amp;vi14bdt2=&amp;vi14cm2=&amp;vi14cc2=&amp;vi14cs2=&amp;vi14co2=&amp;vi14e1y2=&amp;vi14e1n2=&amp;vi14e2y2=&amp;vi14bein=232521512&amp;vi14bpn=025&amp;vi14d=2021-01-01&amp;vi14cm=&amp;vi14cc=&amp;vi14cs=&amp;vi14co=X&amp;vi14e1y=&amp;vi14e1n=X&amp;vi14e2y=&amp;vi15=&amp;vi16dt=&amp;vi16aps=&amp;vi16sps=&amp;vi16as=&amp;vi16ss=&amp;vi16o=&amp;vi17a1e=25&amp;vi17a1ed=30&amp;vi17a2e=10&amp;vi17a2ed=15&amp;vi17b2=20&amp;vi17b1=10&amp;vi18as=&amp;vi18ae=&amp;vi18bein=&amp;vi18bpn=&amp;vi18c=&amp;vi19a=&amp;vi19by=&amp;vi19bn=&amp;vi19c1=&amp;vi19c2=&amp;vi19c3=&amp;vi19c4=&amp;vi19c5=&amp;vi19c6=&amp;vi19c7=&amp;viii20n=NAME&amp;viii20e=test@plan.com&amp;viii20p=0980980987&amp;viii20pe=876&amp;viii20pd=2020-11-07T16:17:27&amp;viii21n=&amp;viii21f=&amp;viii21e=&amp;viii21no=&amp;viii21p=&amp;viii21pe=&amp;viii21d=&amp;#</v>
      </c>
      <c r="B14" s="13" t="s">
        <v>516</v>
      </c>
      <c r="C14" s="15"/>
      <c r="D14" s="7"/>
      <c r="E14" s="7" t="s">
        <v>63</v>
      </c>
      <c r="F14" s="7" t="s">
        <v>66</v>
      </c>
      <c r="G14" s="7" t="s">
        <v>396</v>
      </c>
      <c r="H14" s="7"/>
      <c r="I14" s="12" t="s">
        <v>55</v>
      </c>
      <c r="J14" s="12" t="s">
        <v>382</v>
      </c>
      <c r="K14" s="12"/>
      <c r="L14" s="12" t="s">
        <v>383</v>
      </c>
      <c r="M14" s="12" t="s">
        <v>189</v>
      </c>
      <c r="N14" s="13" t="s">
        <v>384</v>
      </c>
      <c r="O14" s="15"/>
      <c r="P14" s="7"/>
      <c r="Q14" s="7"/>
      <c r="R14" s="7"/>
      <c r="S14" s="7" t="s">
        <v>55</v>
      </c>
      <c r="T14" s="7" t="s">
        <v>386</v>
      </c>
      <c r="U14" s="12" t="s">
        <v>385</v>
      </c>
      <c r="V14" s="12"/>
      <c r="W14" s="12"/>
      <c r="X14" s="12"/>
      <c r="Y14" s="12"/>
      <c r="Z14" s="13"/>
      <c r="AA14" s="15"/>
      <c r="AB14" s="7"/>
      <c r="AC14" s="7" t="s">
        <v>380</v>
      </c>
      <c r="AD14" s="7" t="s">
        <v>62</v>
      </c>
      <c r="AE14" s="7" t="s">
        <v>29</v>
      </c>
      <c r="AF14" s="7"/>
      <c r="AG14" s="12" t="s">
        <v>63</v>
      </c>
      <c r="AH14" s="12"/>
      <c r="AI14" s="12"/>
      <c r="AJ14" s="12"/>
      <c r="AK14" s="12" t="s">
        <v>124</v>
      </c>
      <c r="AL14" s="13" t="s">
        <v>7</v>
      </c>
      <c r="AM14" s="15" t="s">
        <v>124</v>
      </c>
      <c r="AN14" s="7" t="s">
        <v>7</v>
      </c>
      <c r="AO14" s="7" t="s">
        <v>63</v>
      </c>
      <c r="AP14" s="7"/>
      <c r="AQ14" s="7"/>
      <c r="AR14" s="7"/>
      <c r="AS14" s="12" t="s">
        <v>381</v>
      </c>
      <c r="AT14" s="12"/>
      <c r="AU14" s="12" t="s">
        <v>63</v>
      </c>
      <c r="AV14" s="12"/>
      <c r="AW14" s="12"/>
      <c r="AX14" s="13" t="s">
        <v>63</v>
      </c>
      <c r="AY14" s="15" t="s">
        <v>381</v>
      </c>
      <c r="AZ14" s="7" t="s">
        <v>381</v>
      </c>
      <c r="BA14" s="7"/>
      <c r="BB14" s="7" t="s">
        <v>63</v>
      </c>
      <c r="BC14" s="7" t="s">
        <v>62</v>
      </c>
      <c r="BD14" s="7"/>
      <c r="BE14" s="12" t="s">
        <v>391</v>
      </c>
      <c r="BF14" s="12" t="s">
        <v>391</v>
      </c>
      <c r="BG14" s="12" t="s">
        <v>392</v>
      </c>
      <c r="BH14" s="12" t="s">
        <v>390</v>
      </c>
      <c r="BI14" s="12" t="s">
        <v>525</v>
      </c>
      <c r="BJ14" s="13"/>
      <c r="BK14" s="15"/>
      <c r="BL14" s="7"/>
      <c r="BM14" s="7" t="s">
        <v>63</v>
      </c>
      <c r="BN14" s="7"/>
      <c r="BO14" s="7"/>
      <c r="BP14" s="7"/>
      <c r="BQ14" s="12"/>
      <c r="BR14" s="12"/>
      <c r="BS14" s="12"/>
      <c r="BT14" s="12"/>
      <c r="BU14" s="12"/>
      <c r="BV14" s="13"/>
      <c r="BW14" s="15"/>
      <c r="BX14" s="7"/>
      <c r="BY14" s="7"/>
      <c r="BZ14" s="7"/>
      <c r="CA14" s="7"/>
      <c r="CB14" s="7"/>
      <c r="CC14" s="12"/>
      <c r="CD14" s="12"/>
      <c r="CE14" s="12"/>
      <c r="CF14" s="12"/>
      <c r="CG14" s="12"/>
      <c r="CH14" s="13"/>
      <c r="CI14" s="15"/>
      <c r="CJ14" s="7"/>
      <c r="CK14" s="7"/>
      <c r="CL14" s="7"/>
      <c r="CM14" s="7"/>
      <c r="CN14" s="7"/>
      <c r="CO14" s="12"/>
      <c r="CP14" s="12"/>
      <c r="CQ14" s="12"/>
      <c r="CR14" s="12" t="s">
        <v>525</v>
      </c>
      <c r="CS14" s="12"/>
      <c r="CT14" s="13"/>
      <c r="CU14" s="15"/>
      <c r="CV14" s="7" t="s">
        <v>365</v>
      </c>
      <c r="CW14" s="7" t="s">
        <v>525</v>
      </c>
      <c r="CX14" s="7"/>
      <c r="CY14" s="7"/>
      <c r="CZ14" s="7"/>
      <c r="DA14" s="12"/>
      <c r="DB14" s="12"/>
      <c r="DC14" s="12"/>
      <c r="DD14" s="12"/>
      <c r="DE14" s="12"/>
      <c r="DF14" s="13"/>
      <c r="DG14" s="13"/>
      <c r="DH14" s="13"/>
      <c r="DI14" s="15"/>
      <c r="DJ14" s="7" t="s">
        <v>63</v>
      </c>
      <c r="DK14" s="7"/>
      <c r="DL14" s="7"/>
      <c r="DM14" s="7"/>
      <c r="DN14" s="7"/>
      <c r="DO14" s="12"/>
      <c r="DP14" s="12"/>
      <c r="DQ14" s="12"/>
      <c r="DR14" s="12"/>
      <c r="DS14" s="12"/>
      <c r="DT14" s="13"/>
      <c r="DU14" s="15"/>
      <c r="DV14" s="7"/>
      <c r="DW14" s="7"/>
      <c r="DX14" s="7"/>
      <c r="DY14" s="7"/>
      <c r="DZ14" s="7"/>
      <c r="EA14" s="12"/>
      <c r="EB14" s="12"/>
      <c r="EC14" s="12"/>
      <c r="ED14" s="12"/>
      <c r="EE14" s="12"/>
      <c r="EF14" s="13" t="s">
        <v>532</v>
      </c>
      <c r="EG14" s="15" t="s">
        <v>533</v>
      </c>
      <c r="EH14" s="7" t="s">
        <v>62</v>
      </c>
      <c r="EI14" s="7"/>
      <c r="EJ14" s="7"/>
      <c r="EK14" s="7"/>
      <c r="EL14" s="7" t="s">
        <v>63</v>
      </c>
      <c r="EM14" s="12"/>
      <c r="EN14" s="12" t="s">
        <v>63</v>
      </c>
      <c r="EO14" s="12"/>
      <c r="EP14" s="12"/>
      <c r="EQ14" s="12"/>
      <c r="ER14" s="13"/>
      <c r="ES14" s="15"/>
      <c r="ET14" s="7"/>
      <c r="EU14" s="7"/>
      <c r="EV14" s="7"/>
      <c r="EW14" s="7" t="s">
        <v>409</v>
      </c>
      <c r="EX14" s="7" t="s">
        <v>410</v>
      </c>
      <c r="EY14" s="12" t="s">
        <v>392</v>
      </c>
      <c r="EZ14" s="12" t="s">
        <v>411</v>
      </c>
      <c r="FA14" s="12" t="s">
        <v>391</v>
      </c>
      <c r="FB14" s="12" t="s">
        <v>392</v>
      </c>
      <c r="FC14" s="12"/>
      <c r="FD14" s="13"/>
      <c r="FE14" s="15"/>
      <c r="FF14" s="7"/>
      <c r="FG14" s="7"/>
      <c r="FH14" s="7"/>
      <c r="FI14" s="7"/>
      <c r="FJ14" s="7"/>
      <c r="FK14" s="12"/>
      <c r="FL14" s="12"/>
      <c r="FM14" s="12"/>
      <c r="FN14" s="12"/>
      <c r="FO14" s="12"/>
      <c r="FP14" s="13"/>
      <c r="FQ14" s="15"/>
      <c r="FR14" s="7" t="s">
        <v>397</v>
      </c>
      <c r="FS14" s="7" t="s">
        <v>400</v>
      </c>
      <c r="FT14" s="7" t="s">
        <v>398</v>
      </c>
      <c r="FU14" s="7" t="s">
        <v>399</v>
      </c>
      <c r="FV14" s="7" t="s">
        <v>401</v>
      </c>
      <c r="FW14" s="12"/>
      <c r="FX14" s="12"/>
      <c r="FY14" s="12"/>
      <c r="FZ14" s="12"/>
      <c r="GA14" s="12"/>
      <c r="GB14" s="13"/>
      <c r="GC14" s="15"/>
    </row>
    <row r="15" spans="1:185" customFormat="1" ht="15.75" customHeight="1" x14ac:dyDescent="0.25">
      <c r="A15" s="21" t="str">
        <f t="shared" si="0"/>
        <v>https://pensionresource.website/EAMain.php?content=EAMain.PlanForms.PBGCxml&amp;0a=&amp;0d=&amp;0dn=X&amp;i1a=Test&amp;i1b=541990&amp;i1c=&amp;i2a=John Doe&amp;i2b=1000 K St&amp;i2c=&amp;i2d=Washington&amp;i2e=DC&amp;i2f=20036&amp;i2g=&amp;i2p=&amp;i2pext=&amp;i2m=&amp;i2h1=John Doe&amp;i2h2=jdoe@test.com&amp;i2h3=2022222222&amp;i2h3e=&amp;i2ip=&amp;i2ipetx=&amp;i31=&amp;i32=&amp;i33=&amp;i33e=&amp;i4a=Test Plan for Vendors&amp;i4b1b=2021-01-01&amp;i4b1e=2021-12-31&amp;i4b2n=&amp;i4b2y=X&amp;i4b3=&amp;i4b3dt=2021-07-15&amp;i4b4=X&amp;i4c1e=123456789&amp;i4c1p=001&amp;i4c2e=123456789&amp;i4c2p=001&amp;i4c3y=X&amp;i4c3pn=&amp;i4c3ein=&amp;i4c3e=&amp;i4d=2020-01-01&amp;i4em=&amp;i4es=X&amp;i4ec=&amp;i4fn=&amp;i4fy=X&amp;i4f1=2020-01-01&amp;i4f2=2020-01-01&amp;i4f3y=&amp;i4f3n=X&amp;ii5a=2021-01-01&amp;ii5b1=&amp;ii5b2a=20&amp;ii5b2t=20&amp;ii5b2r=10&amp;ii5b2tot=50&amp;ii5b3=4300&amp;iii6a=&amp;iii6b=&amp;iii7a=&amp;iii7an=X&amp;iii7av=&amp;iii7as=&amp;iii7a4=&amp;iii7ap=&amp;iii7ad=&amp;iii7bn=&amp;iii7by=&amp;iii7c1s=&amp;iii7c1a=&amp;iii7c1c=&amp;iii7c21=&amp;iii7c22=&amp;iii7c23=&amp;iii7c2c=&amp;iii7c2r=&amp;iii7c3m=&amp;iii7dest=&amp;iii7d1=&amp;iii7d2=&amp;iii7d3=&amp;iii7d4=&amp;iii7e=&amp;iii7f=&amp;iii7g=&amp;iii7h1=&amp;iii7h2=&amp;iii7h3=&amp;iii7i=&amp;iv8a=&amp;iv8b=&amp;iv9=4300&amp;iv9m=&amp;v10a=&amp;v10b=&amp;v10c=0&amp;v11=4300&amp;v12e=&amp;v12c=&amp;v12r=&amp;v12ach=&amp;iv13dt=&amp;iv13m=&amp;iv13t=&amp;iv13d=&amp;iv13c=&amp;iv13f=&amp;iv13h=&amp;iv13e=&amp;vi14a1=X&amp;vi14a2=&amp;vi14bein1=&amp;vi14bpn1=&amp;vi14bdt1=&amp;vi14cm1=&amp;vi14cc1=&amp;vi14cs1=&amp;vi14co1=&amp;vi14e1y1=&amp;vi14e1n1=&amp;vi14e2y1=&amp;vi14bein2=&amp;vi14bpn2=&amp;vi14bdt2=&amp;vi14cm2=&amp;vi14cc2=&amp;vi14cs2=&amp;vi14co2=&amp;vi14e1y2=&amp;vi14e1n2=&amp;vi14e2y2=&amp;vi14bein=232521512&amp;vi14bpn=025&amp;vi14d=2021-01-01&amp;vi14cm=&amp;vi14cc=&amp;vi14cs=&amp;vi14co=X&amp;vi14e1y=&amp;vi14e1n=X&amp;vi14e2y=&amp;vi15=&amp;vi16dt=&amp;vi16aps=&amp;vi16sps=&amp;vi16as=&amp;vi16ss=&amp;vi16o=&amp;vi17a1e=25&amp;vi17a1ed=30&amp;vi17a2e=10&amp;vi17a2ed=15&amp;vi17b2=20&amp;vi17b1=10&amp;vi18as=&amp;vi18ae=&amp;vi18bein=&amp;vi18bpn=&amp;vi18c=&amp;vi19a=&amp;vi19by=&amp;vi19bn=&amp;vi19c1=&amp;vi19c2=&amp;vi19c3=&amp;vi19c4=&amp;vi19c5=&amp;vi19c6=&amp;vi19c7=&amp;viii20n=NAME&amp;viii20e=test@plan.com&amp;viii20p=0980980987&amp;viii20pe=876&amp;viii20pd=2020-11-07T16:17:27&amp;viii21n=&amp;viii21f=&amp;viii21e=&amp;viii21no=&amp;viii21p=&amp;viii21pe=&amp;viii21d=&amp;#</v>
      </c>
      <c r="B15" s="21" t="s">
        <v>516</v>
      </c>
      <c r="C15" s="21"/>
      <c r="D15" s="21"/>
      <c r="E15" s="21" t="s">
        <v>63</v>
      </c>
      <c r="F15" s="21" t="s">
        <v>66</v>
      </c>
      <c r="G15" s="21" t="s">
        <v>396</v>
      </c>
      <c r="H15" s="21"/>
      <c r="I15" s="21" t="s">
        <v>55</v>
      </c>
      <c r="J15" s="21" t="s">
        <v>382</v>
      </c>
      <c r="K15" s="21"/>
      <c r="L15" s="21" t="s">
        <v>383</v>
      </c>
      <c r="M15" s="21" t="s">
        <v>189</v>
      </c>
      <c r="N15" s="21" t="s">
        <v>384</v>
      </c>
      <c r="O15" s="21"/>
      <c r="P15" s="21"/>
      <c r="Q15" s="21"/>
      <c r="R15" s="21"/>
      <c r="S15" s="21" t="s">
        <v>55</v>
      </c>
      <c r="T15" s="21" t="s">
        <v>386</v>
      </c>
      <c r="U15" s="21" t="s">
        <v>385</v>
      </c>
      <c r="V15" s="21"/>
      <c r="W15" s="21"/>
      <c r="X15" s="21"/>
      <c r="Y15" s="21"/>
      <c r="Z15" s="21"/>
      <c r="AA15" s="21"/>
      <c r="AB15" s="21"/>
      <c r="AC15" s="21" t="s">
        <v>380</v>
      </c>
      <c r="AD15" s="21" t="s">
        <v>62</v>
      </c>
      <c r="AE15" s="21" t="s">
        <v>29</v>
      </c>
      <c r="AF15" s="21"/>
      <c r="AG15" s="21" t="s">
        <v>63</v>
      </c>
      <c r="AH15" s="21"/>
      <c r="AI15" s="21" t="s">
        <v>547</v>
      </c>
      <c r="AJ15" s="21" t="s">
        <v>63</v>
      </c>
      <c r="AK15" s="21" t="s">
        <v>124</v>
      </c>
      <c r="AL15" s="21" t="s">
        <v>7</v>
      </c>
      <c r="AM15" s="21" t="s">
        <v>124</v>
      </c>
      <c r="AN15" s="21" t="s">
        <v>7</v>
      </c>
      <c r="AO15" s="21" t="s">
        <v>63</v>
      </c>
      <c r="AP15" s="21"/>
      <c r="AQ15" s="21"/>
      <c r="AR15" s="21"/>
      <c r="AS15" s="21" t="s">
        <v>381</v>
      </c>
      <c r="AT15" s="21"/>
      <c r="AU15" s="21" t="s">
        <v>63</v>
      </c>
      <c r="AV15" s="21"/>
      <c r="AW15" s="21"/>
      <c r="AX15" s="21" t="s">
        <v>63</v>
      </c>
      <c r="AY15" s="21" t="s">
        <v>381</v>
      </c>
      <c r="AZ15" s="21" t="s">
        <v>381</v>
      </c>
      <c r="BA15" s="21"/>
      <c r="BB15" s="21" t="s">
        <v>63</v>
      </c>
      <c r="BC15" s="21" t="s">
        <v>62</v>
      </c>
      <c r="BD15" s="21"/>
      <c r="BE15" s="21" t="s">
        <v>391</v>
      </c>
      <c r="BF15" s="21" t="s">
        <v>391</v>
      </c>
      <c r="BG15" s="21" t="s">
        <v>392</v>
      </c>
      <c r="BH15" s="21" t="s">
        <v>390</v>
      </c>
      <c r="BI15" s="21" t="s">
        <v>525</v>
      </c>
      <c r="BJ15" s="21"/>
      <c r="BK15" s="21"/>
      <c r="BL15" s="21"/>
      <c r="BM15" s="21" t="s">
        <v>63</v>
      </c>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t="s">
        <v>525</v>
      </c>
      <c r="CS15" s="21"/>
      <c r="CT15" s="21"/>
      <c r="CU15" s="21"/>
      <c r="CV15" s="21" t="s">
        <v>365</v>
      </c>
      <c r="CW15" s="21" t="s">
        <v>525</v>
      </c>
      <c r="CX15" s="21"/>
      <c r="CY15" s="21"/>
      <c r="CZ15" s="21"/>
      <c r="DA15" s="21"/>
      <c r="DB15" s="21"/>
      <c r="DC15" s="21"/>
      <c r="DD15" s="21"/>
      <c r="DE15" s="21"/>
      <c r="DF15" s="21"/>
      <c r="DG15" s="21"/>
      <c r="DH15" s="21"/>
      <c r="DI15" s="21"/>
      <c r="DJ15" s="21" t="s">
        <v>63</v>
      </c>
      <c r="DK15" s="21"/>
      <c r="DL15" s="21"/>
      <c r="DM15" s="21"/>
      <c r="DN15" s="21"/>
      <c r="DO15" s="21"/>
      <c r="DP15" s="21"/>
      <c r="DQ15" s="21"/>
      <c r="DR15" s="21"/>
      <c r="DS15" s="21"/>
      <c r="DT15" s="21"/>
      <c r="DU15" s="21"/>
      <c r="DV15" s="21"/>
      <c r="DW15" s="21"/>
      <c r="DX15" s="21"/>
      <c r="DY15" s="21"/>
      <c r="DZ15" s="21"/>
      <c r="EA15" s="21"/>
      <c r="EB15" s="21"/>
      <c r="EC15" s="21"/>
      <c r="ED15" s="21"/>
      <c r="EE15" s="21"/>
      <c r="EF15" s="21" t="s">
        <v>532</v>
      </c>
      <c r="EG15" s="21" t="s">
        <v>533</v>
      </c>
      <c r="EH15" s="21" t="s">
        <v>62</v>
      </c>
      <c r="EI15" s="21"/>
      <c r="EJ15" s="21"/>
      <c r="EK15" s="21"/>
      <c r="EL15" s="21" t="s">
        <v>63</v>
      </c>
      <c r="EM15" s="21"/>
      <c r="EN15" s="21" t="s">
        <v>63</v>
      </c>
      <c r="EO15" s="21"/>
      <c r="EP15" s="21"/>
      <c r="EQ15" s="21"/>
      <c r="ER15" s="21"/>
      <c r="ES15" s="21"/>
      <c r="ET15" s="21"/>
      <c r="EU15" s="21"/>
      <c r="EV15" s="21"/>
      <c r="EW15" s="21" t="s">
        <v>409</v>
      </c>
      <c r="EX15" s="21" t="s">
        <v>410</v>
      </c>
      <c r="EY15" s="21" t="s">
        <v>392</v>
      </c>
      <c r="EZ15" s="21" t="s">
        <v>411</v>
      </c>
      <c r="FA15" s="21" t="s">
        <v>391</v>
      </c>
      <c r="FB15" s="21" t="s">
        <v>392</v>
      </c>
      <c r="FC15" s="21"/>
      <c r="FD15" s="21"/>
      <c r="FE15" s="21"/>
      <c r="FF15" s="21"/>
      <c r="FG15" s="21"/>
      <c r="FH15" s="21"/>
      <c r="FI15" s="21"/>
      <c r="FJ15" s="21"/>
      <c r="FK15" s="21"/>
      <c r="FL15" s="21"/>
      <c r="FM15" s="21"/>
      <c r="FN15" s="21"/>
      <c r="FO15" s="21"/>
      <c r="FP15" s="21"/>
      <c r="FQ15" s="21"/>
      <c r="FR15" s="21" t="s">
        <v>397</v>
      </c>
      <c r="FS15" s="21" t="s">
        <v>400</v>
      </c>
      <c r="FT15" s="21" t="s">
        <v>398</v>
      </c>
      <c r="FU15" s="21" t="s">
        <v>399</v>
      </c>
      <c r="FV15" s="21" t="s">
        <v>401</v>
      </c>
      <c r="FW15" s="21"/>
      <c r="FX15" s="21"/>
      <c r="FY15" s="21"/>
      <c r="FZ15" s="21"/>
      <c r="GA15" s="21"/>
      <c r="GB15" s="21"/>
      <c r="GC15" s="21"/>
    </row>
    <row r="16" spans="1:185" customFormat="1" ht="15.75" customHeight="1" x14ac:dyDescent="0.25">
      <c r="A16" s="21" t="str">
        <f t="shared" si="0"/>
        <v>https://pensionresource.website/EAMain.php?content=EAMain.PlanForms.PBGCxml&amp;0a=&amp;0d=&amp;0dn=&amp;i1a=Omnia, Inc&amp;i1b=541600&amp;i1c=&amp;i2a=Devin Schmelzer&amp;i2b=2404 W. 51st Ave&amp;i2c=&amp;i2d=Kennewick&amp;i2e=WA&amp;i2f=99337&amp;i2g=&amp;i2p=&amp;i2pext=&amp;i2m=&amp;i2h1=Devin Schmelzer&amp;i2h2=devin_j_s@hotmail.com&amp;i2h3=5099485802&amp;i2h3e=&amp;i2ip=&amp;i2ipetx=&amp;i31=&amp;i32=&amp;i33=&amp;i33e=&amp;i4a=Omnia, Inc. Pension Plan&amp;i4b1b=2023-01-01&amp;i4b1e=2023-12-31&amp;i4b2n=&amp;i4b2y=X&amp;i4b3=&amp;i4b3dt=&amp;i4b4=&amp;i4c1e=810918199&amp;i4c1p=001&amp;i4c2e=&amp;i4c2p=&amp;i4c3y=&amp;i4c3pn=&amp;i4c3ein=&amp;i4c3e=&amp;i4d=2023-01-01&amp;i4em=&amp;i4es=X&amp;i4ec=&amp;i4fn=&amp;i4fy=&amp;i4f1=&amp;i4f2=&amp;i4f3y=&amp;i4f3n=&amp;ii5a=2023-01-01&amp;ii5b1=&amp;ii5b2a=1&amp;ii5b2t=0&amp;ii5b2r=0&amp;ii5b2tot=1&amp;ii5b3=0&amp;iii6a=&amp;iii6b=&amp;iii7a=&amp;iii7an=X&amp;iii7av=&amp;iii7as=&amp;iii7a4=&amp;iii7ap=&amp;iii7ad=&amp;iii7bn=&amp;iii7by=&amp;iii7c1s=&amp;iii7c1a=&amp;iii7c1c=&amp;iii7c21=&amp;iii7c22=&amp;iii7c23=&amp;iii7c2c=&amp;iii7c2r=&amp;iii7c3m=&amp;iii7dest=&amp;iii7d1=&amp;iii7d2=&amp;iii7d3=&amp;iii7d4=&amp;iii7e=&amp;iii7f=&amp;iii7g=&amp;iii7h1=&amp;iii7h2=&amp;iii7h3=&amp;iii7i=&amp;iv8a=&amp;iv8b=&amp;iv9=0&amp;iv9m=&amp;v10a=&amp;v10b=&amp;v10c=0&amp;v11=0&amp;v12e=&amp;v12c=&amp;v12r=&amp;v12ach=&amp;iv13dt=&amp;iv13m=&amp;iv13t=&amp;iv13d=&amp;iv13c=&amp;iv13f=&amp;iv13h=&amp;iv13e=&amp;vi14a1=&amp;vi14a2=&amp;vi14bein1=&amp;vi14bpn1=&amp;vi14bdt1=&amp;vi14cm1=&amp;vi14cc1=&amp;vi14cs1=&amp;vi14co1=&amp;vi14e1y1=&amp;vi14e1n1=&amp;vi14e2y1=&amp;vi14bein2=&amp;vi14bpn2=&amp;vi14bdt2=&amp;vi14cm2=&amp;vi14cc2=&amp;vi14cs2=&amp;vi14co2=&amp;vi14e1y2=&amp;vi14e1n2=&amp;vi14e2y2=&amp;vi14bein=&amp;vi14bpn=&amp;vi14d=&amp;vi14cm=&amp;vi14cc=&amp;vi14cs=&amp;vi14co=&amp;vi14e1y=&amp;vi14e1n=&amp;vi14e2y=&amp;vi15=&amp;vi16dt=&amp;vi16aps=&amp;vi16sps=&amp;vi16as=&amp;vi16ss=&amp;vi16o=&amp;vi17a1e=&amp;vi17a1ed=&amp;vi17a2e=&amp;vi17a2ed=&amp;vi17b2=&amp;vi17b1=&amp;vi18as=&amp;vi18ae=&amp;vi18bein=&amp;vi18bpn=&amp;vi18c=&amp;vi19a=&amp;vi19by=&amp;vi19bn=&amp;vi19c1=&amp;vi19c2=&amp;vi19c3=&amp;vi19c4=&amp;vi19c5=&amp;vi19c6=&amp;vi19c7=&amp;viii20n=Devin Schmelzer&amp;viii20e=Devin_j_s@hotmail.com&amp;viii20p=5099485802&amp;viii20pe=&amp;viii20pd=&amp;viii21n=Devin Schmelzer&amp;viii21f=Omnia, Inc.&amp;viii21e=Devin_j_s@hotmail.com&amp;viii21no=20-8392&amp;viii21p=5099485802&amp;viii21pe=&amp;viii21d=&amp;#</v>
      </c>
      <c r="B16" s="13" t="s">
        <v>639</v>
      </c>
      <c r="C16" s="15"/>
      <c r="D16" s="12"/>
      <c r="E16" s="12"/>
      <c r="F16" s="12" t="s">
        <v>623</v>
      </c>
      <c r="G16" s="12" t="s">
        <v>624</v>
      </c>
      <c r="H16" s="12"/>
      <c r="I16" s="12" t="s">
        <v>625</v>
      </c>
      <c r="J16" s="12" t="s">
        <v>626</v>
      </c>
      <c r="K16" s="12"/>
      <c r="L16" s="12" t="s">
        <v>627</v>
      </c>
      <c r="M16" s="12" t="s">
        <v>628</v>
      </c>
      <c r="N16" s="13" t="s">
        <v>629</v>
      </c>
      <c r="O16" s="15"/>
      <c r="P16" s="12"/>
      <c r="Q16" s="12"/>
      <c r="R16" s="12"/>
      <c r="S16" s="12" t="s">
        <v>625</v>
      </c>
      <c r="T16" s="12" t="s">
        <v>630</v>
      </c>
      <c r="U16" s="12" t="s">
        <v>631</v>
      </c>
      <c r="V16" s="12"/>
      <c r="W16" s="12"/>
      <c r="X16" s="12"/>
      <c r="Y16" s="12"/>
      <c r="Z16" s="13"/>
      <c r="AA16" s="15"/>
      <c r="AB16" s="12"/>
      <c r="AC16" s="12" t="s">
        <v>632</v>
      </c>
      <c r="AD16" s="12" t="s">
        <v>633</v>
      </c>
      <c r="AE16" s="12" t="s">
        <v>634</v>
      </c>
      <c r="AF16" s="12"/>
      <c r="AG16" s="12" t="s">
        <v>63</v>
      </c>
      <c r="AH16" s="12"/>
      <c r="AI16" s="12"/>
      <c r="AJ16" s="12"/>
      <c r="AK16" s="12">
        <v>810918199</v>
      </c>
      <c r="AL16" s="13" t="s">
        <v>7</v>
      </c>
      <c r="AM16" s="15"/>
      <c r="AN16" s="12"/>
      <c r="AO16" s="12"/>
      <c r="AP16" s="12"/>
      <c r="AQ16" s="12"/>
      <c r="AR16" s="12"/>
      <c r="AS16" s="12" t="s">
        <v>633</v>
      </c>
      <c r="AT16" s="12"/>
      <c r="AU16" s="12" t="s">
        <v>63</v>
      </c>
      <c r="AV16" s="12"/>
      <c r="AW16" s="12"/>
      <c r="AX16" s="13"/>
      <c r="AY16" s="15"/>
      <c r="AZ16" s="12"/>
      <c r="BA16" s="12"/>
      <c r="BB16" s="12"/>
      <c r="BC16" s="12" t="s">
        <v>633</v>
      </c>
      <c r="BD16" s="12"/>
      <c r="BE16" s="12" t="s">
        <v>635</v>
      </c>
      <c r="BF16" s="12" t="s">
        <v>365</v>
      </c>
      <c r="BG16" s="12" t="s">
        <v>365</v>
      </c>
      <c r="BH16" s="12" t="s">
        <v>635</v>
      </c>
      <c r="BI16" s="12" t="s">
        <v>365</v>
      </c>
      <c r="BJ16" s="13"/>
      <c r="BK16" s="15"/>
      <c r="BL16" s="12"/>
      <c r="BM16" s="12" t="s">
        <v>63</v>
      </c>
      <c r="BN16" s="12"/>
      <c r="BO16" s="12"/>
      <c r="BP16" s="12"/>
      <c r="BQ16" s="12"/>
      <c r="BR16" s="12"/>
      <c r="BS16" s="12"/>
      <c r="BT16" s="12"/>
      <c r="BU16" s="12"/>
      <c r="BV16" s="13"/>
      <c r="BW16" s="15"/>
      <c r="BX16" s="12"/>
      <c r="BY16" s="12"/>
      <c r="BZ16" s="12"/>
      <c r="CA16" s="12"/>
      <c r="CB16" s="12"/>
      <c r="CC16" s="12"/>
      <c r="CD16" s="12"/>
      <c r="CE16" s="12"/>
      <c r="CF16" s="12"/>
      <c r="CG16" s="12"/>
      <c r="CH16" s="13"/>
      <c r="CI16" s="15"/>
      <c r="CJ16" s="12"/>
      <c r="CK16" s="12"/>
      <c r="CL16" s="12"/>
      <c r="CM16" s="12"/>
      <c r="CN16" s="12"/>
      <c r="CO16" s="12"/>
      <c r="CP16" s="12"/>
      <c r="CQ16" s="12"/>
      <c r="CR16" s="12" t="s">
        <v>365</v>
      </c>
      <c r="CS16" s="12"/>
      <c r="CT16" s="13"/>
      <c r="CU16" s="15"/>
      <c r="CV16" s="12" t="s">
        <v>365</v>
      </c>
      <c r="CW16" s="12" t="s">
        <v>365</v>
      </c>
      <c r="CX16" s="12"/>
      <c r="CY16" s="12"/>
      <c r="CZ16" s="12"/>
      <c r="DA16" s="12"/>
      <c r="DB16" s="12"/>
      <c r="DC16" s="12"/>
      <c r="DD16" s="12"/>
      <c r="DE16" s="12"/>
      <c r="DF16" s="13"/>
      <c r="DG16" s="13"/>
      <c r="DH16" s="13"/>
      <c r="DI16" s="15"/>
      <c r="DJ16" s="12"/>
      <c r="DK16" s="12"/>
      <c r="DL16" s="12"/>
      <c r="DM16" s="12"/>
      <c r="DN16" s="12"/>
      <c r="DO16" s="12"/>
      <c r="DP16" s="12"/>
      <c r="DQ16" s="12"/>
      <c r="DR16" s="12"/>
      <c r="DS16" s="12"/>
      <c r="DT16" s="13"/>
      <c r="DU16" s="15"/>
      <c r="DV16" s="12"/>
      <c r="DW16" s="12"/>
      <c r="DX16" s="12"/>
      <c r="DY16" s="12"/>
      <c r="DZ16" s="12"/>
      <c r="EA16" s="12"/>
      <c r="EB16" s="12"/>
      <c r="EC16" s="12"/>
      <c r="ED16" s="12"/>
      <c r="EE16" s="12"/>
      <c r="EF16" s="13"/>
      <c r="EG16" s="15"/>
      <c r="EH16" s="12"/>
      <c r="EI16" s="12"/>
      <c r="EJ16" s="12"/>
      <c r="EK16" s="12"/>
      <c r="EL16" s="12"/>
      <c r="EM16" s="12"/>
      <c r="EN16" s="12"/>
      <c r="EO16" s="12"/>
      <c r="EP16" s="12"/>
      <c r="EQ16" s="12"/>
      <c r="ER16" s="13"/>
      <c r="ES16" s="15"/>
      <c r="ET16" s="12"/>
      <c r="EU16" s="12"/>
      <c r="EV16" s="12"/>
      <c r="EW16" s="12"/>
      <c r="EX16" s="12"/>
      <c r="EY16" s="12"/>
      <c r="EZ16" s="12"/>
      <c r="FA16" s="12"/>
      <c r="FB16" s="12"/>
      <c r="FC16" s="12"/>
      <c r="FD16" s="13"/>
      <c r="FE16" s="15"/>
      <c r="FF16" s="12"/>
      <c r="FG16" s="12"/>
      <c r="FH16" s="12"/>
      <c r="FI16" s="12"/>
      <c r="FJ16" s="12"/>
      <c r="FK16" s="12"/>
      <c r="FL16" s="12"/>
      <c r="FM16" s="12"/>
      <c r="FN16" s="12"/>
      <c r="FO16" s="12"/>
      <c r="FP16" s="13"/>
      <c r="FQ16" s="15"/>
      <c r="FR16" s="12" t="s">
        <v>625</v>
      </c>
      <c r="FS16" s="12" t="s">
        <v>636</v>
      </c>
      <c r="FT16" s="12" t="s">
        <v>631</v>
      </c>
      <c r="FU16" s="12"/>
      <c r="FV16" s="12"/>
      <c r="FW16" s="12" t="s">
        <v>625</v>
      </c>
      <c r="FX16" s="12" t="s">
        <v>637</v>
      </c>
      <c r="FY16" s="12" t="s">
        <v>636</v>
      </c>
      <c r="FZ16" s="12" t="s">
        <v>638</v>
      </c>
      <c r="GA16" s="12" t="s">
        <v>631</v>
      </c>
      <c r="GB16" s="13"/>
      <c r="GC16" s="15"/>
    </row>
    <row r="17" spans="1:185" customFormat="1" ht="15.75" customHeight="1" x14ac:dyDescent="0.25">
      <c r="A17" s="21" t="str">
        <f t="shared" si="0"/>
        <v>https://pensionresource.website/EAMain.php?content=EAMain.PlanForms.PBGCxml&amp;0a=&amp;0d=&amp;0dn=&amp;i1a=Omnia, Inc&amp;i1b=541600&amp;i1c=&amp;i2a=Devin Schmelzer&amp;i2b=2404 W. 51st Ave&amp;i2c=Main Floor&amp;i2d=Kennewick&amp;i2e=WA&amp;i2f=99337-5052&amp;i2g=&amp;i2p=&amp;i2pext=&amp;i2m=&amp;i2h1=Devin Schmelzer&amp;i2h2=devin_j_s@hotmail.com&amp;i2h3=5099485802&amp;i2h3e=&amp;i2ip=&amp;i2ipetx=&amp;i31=Rem Schmelzer&amp;i32=Rem@PensionResource.website&amp;i33=&amp;i33e=&amp;i4a=Omnia, Inc. Pension Plan&amp;i4b1b=2023-01-01&amp;i4b1e=2023-12-31&amp;i4b2n=&amp;i4b2y=X&amp;i4b3=&amp;i4b3dt=&amp;i4b4=&amp;i4c1e=810918199&amp;i4c1p=001&amp;i4c2e=&amp;i4c2p=&amp;i4c3y=X&amp;i4c3pn=&amp;i4c3ein=&amp;i4c3e=&amp;i4d=2023-01-01&amp;i4em=&amp;i4es=X&amp;i4ec=&amp;i4fn=&amp;i4fy=X&amp;i4f1=2023-01-02&amp;i4f2=2023-01-02&amp;i4f3y=&amp;i4f3n=&amp;ii5a=2023-01-01&amp;ii5b1=96&amp;ii5b2a=2&amp;ii5b2t=0&amp;ii5b2r=0&amp;ii5b2tot=1&amp;ii5b3=0&amp;iii6a=&amp;iii6b=&amp;iii7a=&amp;iii7an=&amp;iii7av=X&amp;iii7as=&amp;iii7a4=&amp;iii7ap=&amp;iii7ad=&amp;iii7bn=&amp;iii7by=&amp;iii7c1s=&amp;iii7c1a=&amp;iii7c1c=&amp;iii7c21=&amp;iii7c22=&amp;iii7c23=&amp;iii7c2c=&amp;iii7c2r=&amp;iii7c3m=&amp;iii7dest=&amp;iii7d1=&amp;iii7d2=&amp;iii7d3=&amp;iii7d4=&amp;iii7e=&amp;iii7f=&amp;iii7g=&amp;iii7h1=&amp;iii7h2=&amp;iii7h3=&amp;iii7i=&amp;iv8a=&amp;iv8b=&amp;iv9=192&amp;iv9m=&amp;v10a=&amp;v10b=&amp;v10c=0&amp;v11=0&amp;v12e=&amp;v12c=&amp;v12r=&amp;v12ach=&amp;iv13dt=&amp;iv13m=&amp;iv13t=&amp;iv13d=&amp;iv13c=&amp;iv13f=&amp;iv13h=&amp;iv13e=&amp;vi14a1=&amp;vi14a2=&amp;vi14bein1=&amp;vi14bpn1=&amp;vi14bdt1=&amp;vi14cm1=&amp;vi14cc1=&amp;vi14cs1=&amp;vi14co1=&amp;vi14e1y1=&amp;vi14e1n1=&amp;vi14e2y1=&amp;vi14bein2=&amp;vi14bpn2=&amp;vi14bdt2=&amp;vi14cm2=&amp;vi14cc2=&amp;vi14cs2=&amp;vi14co2=&amp;vi14e1y2=&amp;vi14e1n2=&amp;vi14e2y2=&amp;vi14bein=&amp;vi14bpn=&amp;vi14d=&amp;vi14cm=&amp;vi14cc=&amp;vi14cs=&amp;vi14co=&amp;vi14e1y=&amp;vi14e1n=&amp;vi14e2y=&amp;vi15=&amp;vi16dt=&amp;vi16aps=&amp;vi16sps=&amp;vi16as=&amp;vi16ss=&amp;vi16o=&amp;vi17a1e=&amp;vi17a1ed=&amp;vi17a2e=&amp;vi17a2ed=&amp;vi17b2=&amp;vi17b1=&amp;vi18as=&amp;vi18ae=&amp;vi18bein=&amp;vi18bpn=&amp;vi18c=&amp;vi19a=&amp;vi19by=&amp;vi19bn=&amp;vi19c1=&amp;vi19c2=&amp;vi19c3=&amp;vi19c4=&amp;vi19c5=&amp;vi19c6=&amp;vi19c7=&amp;viii20n=Devin Schmelzer&amp;viii20e=Devin_j_s@hotmail.com&amp;viii20p=5099485802&amp;viii20pe=&amp;viii20pd=&amp;viii21n=Devin Schmelzer&amp;viii21f=Omnia, Inc.&amp;viii21e=Devin_j_s@hotmail.com&amp;viii21no=20-8392&amp;viii21p=5099485802&amp;viii21pe=&amp;viii21d=&amp;#</v>
      </c>
      <c r="B17" s="21" t="s">
        <v>737</v>
      </c>
      <c r="C17" s="21"/>
      <c r="D17" s="21"/>
      <c r="E17" s="21"/>
      <c r="F17" s="21" t="s">
        <v>623</v>
      </c>
      <c r="G17" s="21">
        <v>541600</v>
      </c>
      <c r="H17" s="21"/>
      <c r="I17" s="21" t="s">
        <v>625</v>
      </c>
      <c r="J17" s="21" t="s">
        <v>626</v>
      </c>
      <c r="K17" s="21" t="s">
        <v>644</v>
      </c>
      <c r="L17" s="21" t="s">
        <v>627</v>
      </c>
      <c r="M17" s="21" t="s">
        <v>628</v>
      </c>
      <c r="N17" s="21" t="s">
        <v>650</v>
      </c>
      <c r="O17" s="21"/>
      <c r="P17" s="21"/>
      <c r="Q17" s="21"/>
      <c r="R17" s="21"/>
      <c r="S17" s="21" t="s">
        <v>625</v>
      </c>
      <c r="T17" s="21" t="s">
        <v>630</v>
      </c>
      <c r="U17" s="21" t="s">
        <v>631</v>
      </c>
      <c r="V17" s="21"/>
      <c r="W17" s="21"/>
      <c r="X17" s="21"/>
      <c r="Y17" s="21" t="s">
        <v>738</v>
      </c>
      <c r="Z17" s="21" t="s">
        <v>739</v>
      </c>
      <c r="AA17" s="21"/>
      <c r="AB17" s="21"/>
      <c r="AC17" s="21" t="s">
        <v>632</v>
      </c>
      <c r="AD17" s="21" t="s">
        <v>633</v>
      </c>
      <c r="AE17" s="21" t="s">
        <v>634</v>
      </c>
      <c r="AF17" s="21"/>
      <c r="AG17" s="21" t="s">
        <v>63</v>
      </c>
      <c r="AH17" s="21"/>
      <c r="AI17" s="21"/>
      <c r="AJ17" s="21"/>
      <c r="AK17" s="21">
        <v>810918199</v>
      </c>
      <c r="AL17" s="21" t="s">
        <v>7</v>
      </c>
      <c r="AM17" s="21"/>
      <c r="AN17" s="21"/>
      <c r="AO17" s="21" t="s">
        <v>63</v>
      </c>
      <c r="AP17" s="21"/>
      <c r="AQ17" s="21"/>
      <c r="AR17" s="21"/>
      <c r="AS17" s="21" t="s">
        <v>633</v>
      </c>
      <c r="AT17" s="21"/>
      <c r="AU17" s="21" t="s">
        <v>63</v>
      </c>
      <c r="AV17" s="21"/>
      <c r="AW17" s="21"/>
      <c r="AX17" s="21" t="s">
        <v>63</v>
      </c>
      <c r="AY17" s="21" t="s">
        <v>740</v>
      </c>
      <c r="AZ17" s="21" t="s">
        <v>740</v>
      </c>
      <c r="BA17" s="21"/>
      <c r="BB17" s="21"/>
      <c r="BC17" s="21" t="s">
        <v>633</v>
      </c>
      <c r="BD17" s="21">
        <v>96</v>
      </c>
      <c r="BE17" s="21">
        <v>2</v>
      </c>
      <c r="BF17" s="21" t="s">
        <v>365</v>
      </c>
      <c r="BG17" s="21" t="s">
        <v>365</v>
      </c>
      <c r="BH17" s="21" t="s">
        <v>635</v>
      </c>
      <c r="BI17" s="21" t="s">
        <v>365</v>
      </c>
      <c r="BJ17" s="21"/>
      <c r="BK17" s="21"/>
      <c r="BL17" s="21"/>
      <c r="BM17" s="21"/>
      <c r="BN17" s="21" t="s">
        <v>63</v>
      </c>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v>192</v>
      </c>
      <c r="CS17" s="21"/>
      <c r="CT17" s="21"/>
      <c r="CU17" s="21"/>
      <c r="CV17" s="21" t="s">
        <v>365</v>
      </c>
      <c r="CW17" s="21" t="s">
        <v>365</v>
      </c>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1"/>
      <c r="EV17" s="21"/>
      <c r="EW17" s="21"/>
      <c r="EX17" s="21"/>
      <c r="EY17" s="21"/>
      <c r="EZ17" s="21"/>
      <c r="FA17" s="21"/>
      <c r="FB17" s="21"/>
      <c r="FC17" s="21"/>
      <c r="FD17" s="21"/>
      <c r="FE17" s="21"/>
      <c r="FF17" s="21"/>
      <c r="FG17" s="21"/>
      <c r="FH17" s="21"/>
      <c r="FI17" s="21"/>
      <c r="FJ17" s="21"/>
      <c r="FK17" s="21"/>
      <c r="FL17" s="21"/>
      <c r="FM17" s="21"/>
      <c r="FN17" s="21"/>
      <c r="FO17" s="21"/>
      <c r="FP17" s="21"/>
      <c r="FQ17" s="21"/>
      <c r="FR17" s="21" t="s">
        <v>625</v>
      </c>
      <c r="FS17" s="21" t="s">
        <v>636</v>
      </c>
      <c r="FT17" s="21" t="s">
        <v>631</v>
      </c>
      <c r="FU17" s="21"/>
      <c r="FV17" s="21"/>
      <c r="FW17" s="21" t="s">
        <v>625</v>
      </c>
      <c r="FX17" s="21" t="s">
        <v>637</v>
      </c>
      <c r="FY17" s="21" t="s">
        <v>636</v>
      </c>
      <c r="FZ17" s="21" t="s">
        <v>638</v>
      </c>
      <c r="GA17" s="21" t="s">
        <v>631</v>
      </c>
      <c r="GB17" s="21"/>
      <c r="GC17" s="21"/>
    </row>
    <row r="18" spans="1:185" customFormat="1" ht="15.75" customHeight="1" x14ac:dyDescent="0.25">
      <c r="A18" s="21" t="str">
        <f t="shared" si="0"/>
        <v>https://pensionresource.website/EAMain.php?content=EAMain.PlanForms.PBGCxml&amp;0a=&amp;0d=&amp;0dn=X&amp;i1a=Test&amp;i1b=541990&amp;i1c=&amp;i2a=John Doe&amp;i2b=1000 K St&amp;i2c=&amp;i2d=Washington&amp;i2e=DC&amp;i2f=20036&amp;i2g=&amp;i2p=&amp;i2pext=&amp;i2m=&amp;i2h1=John Doe&amp;i2h2=jdoe@test.com&amp;i2h3=2022222222&amp;i2h3e=&amp;i2ip=&amp;i2ipetx=&amp;i31=&amp;i32=&amp;i33=&amp;i33e=&amp;i4a=Test Plan for Vendors&amp;i4b1b=2021-01-01&amp;i4b1e=2021-12-31&amp;i4b2n=&amp;i4b2y=X&amp;i4b3=&amp;i4b3dt=&amp;i4b4=&amp;i4c1e=810918199&amp;i4c1p=001&amp;i4c2e=810918199&amp;i4c2p=001&amp;i4c3y=X&amp;i4c3pn=&amp;i4c3ein=&amp;i4c3e=&amp;i4d=2020-01-01&amp;i4em=&amp;i4es=X&amp;i4ec=&amp;i4fn=&amp;i4fy=X&amp;i4f1=2020-01-01&amp;i4f2=2020-01-01&amp;i4f3y=&amp;i4f3n=X&amp;ii5a=2021-01-01&amp;ii5b1=&amp;ii5b2a=20&amp;ii5b2t=20&amp;ii5b2r=10&amp;ii5b2tot=50&amp;ii5b3=4300&amp;iii6a=&amp;iii6b=&amp;iii7a=&amp;iii7an=X&amp;iii7av=&amp;iii7as=&amp;iii7a4=&amp;iii7ap=&amp;iii7ad=&amp;iii7bn=&amp;iii7by=&amp;iii7c1s=&amp;iii7c1a=&amp;iii7c1c=&amp;iii7c21=&amp;iii7c22=&amp;iii7c23=&amp;iii7c2c=&amp;iii7c2r=&amp;iii7c3m=&amp;iii7dest=&amp;iii7d1=&amp;iii7d2=&amp;iii7d3=&amp;iii7d4=&amp;iii7e=&amp;iii7f=&amp;iii7g=&amp;iii7h1=&amp;iii7h2=&amp;iii7h3=&amp;iii7i=&amp;iv8a=&amp;iv8b=&amp;iv9=4300&amp;iv9m=&amp;v10a=&amp;v10b=&amp;v10c=0&amp;v11=4300&amp;v12e=&amp;v12c=&amp;v12r=&amp;v12ach=&amp;iv13dt=&amp;iv13m=&amp;iv13t=&amp;iv13d=&amp;iv13c=&amp;iv13f=&amp;iv13h=&amp;iv13e=&amp;vi14a1=X&amp;vi14a2=&amp;vi14bein1=&amp;vi14bpn1=&amp;vi14bdt1=&amp;vi14cm1=&amp;vi14cc1=&amp;vi14cs1=&amp;vi14co1=&amp;vi14e1y1=&amp;vi14e1n1=&amp;vi14e2y1=&amp;vi14bein2=&amp;vi14bpn2=&amp;vi14bdt2=&amp;vi14cm2=&amp;vi14cc2=&amp;vi14cs2=&amp;vi14co2=&amp;vi14e1y2=&amp;vi14e1n2=&amp;vi14e2y2=&amp;vi14bein=232521512&amp;vi14bpn=025&amp;vi14d=2021-01-01&amp;vi14cm=&amp;vi14cc=&amp;vi14cs=&amp;vi14co=X&amp;vi14e1y=&amp;vi14e1n=X&amp;vi14e2y=&amp;vi15=&amp;vi16dt=&amp;vi16aps=&amp;vi16sps=&amp;vi16as=&amp;vi16ss=&amp;vi16o=&amp;vi17a1e=25&amp;vi17a1ed=30&amp;vi17a2e=10&amp;vi17a2ed=15&amp;vi17b2=20&amp;vi17b1=10&amp;vi18as=&amp;vi18ae=&amp;vi18bein=&amp;vi18bpn=&amp;vi18c=&amp;vi19a=&amp;vi19by=&amp;vi19bn=&amp;vi19c1=&amp;vi19c2=&amp;vi19c3=&amp;vi19c4=&amp;vi19c5=&amp;vi19c6=&amp;vi19c7=&amp;viii20n=NAME&amp;viii20e=test@plan.com&amp;viii20p=0980980987&amp;viii20pe=876&amp;viii20pd=2020-11-07T16:17:27&amp;viii21n=&amp;viii21f=&amp;viii21e=&amp;viii21no=&amp;viii21p=&amp;viii21pe=&amp;viii21d=&amp;#</v>
      </c>
      <c r="B18" s="13" t="s">
        <v>516</v>
      </c>
      <c r="C18" s="15"/>
      <c r="D18" s="12"/>
      <c r="E18" s="12" t="s">
        <v>63</v>
      </c>
      <c r="F18" s="12" t="s">
        <v>66</v>
      </c>
      <c r="G18" s="12" t="s">
        <v>396</v>
      </c>
      <c r="H18" s="12"/>
      <c r="I18" s="12" t="s">
        <v>55</v>
      </c>
      <c r="J18" s="12" t="s">
        <v>382</v>
      </c>
      <c r="K18" s="12"/>
      <c r="L18" s="12" t="s">
        <v>383</v>
      </c>
      <c r="M18" s="12" t="s">
        <v>189</v>
      </c>
      <c r="N18" s="13" t="s">
        <v>384</v>
      </c>
      <c r="O18" s="15"/>
      <c r="P18" s="12"/>
      <c r="Q18" s="12"/>
      <c r="R18" s="12"/>
      <c r="S18" s="12" t="s">
        <v>55</v>
      </c>
      <c r="T18" s="12" t="s">
        <v>386</v>
      </c>
      <c r="U18" s="12" t="s">
        <v>385</v>
      </c>
      <c r="V18" s="12"/>
      <c r="W18" s="12"/>
      <c r="X18" s="12"/>
      <c r="Y18" s="12"/>
      <c r="Z18" s="13"/>
      <c r="AA18" s="15"/>
      <c r="AB18" s="12"/>
      <c r="AC18" s="12" t="s">
        <v>380</v>
      </c>
      <c r="AD18" s="12" t="s">
        <v>62</v>
      </c>
      <c r="AE18" s="12" t="s">
        <v>29</v>
      </c>
      <c r="AF18" s="12"/>
      <c r="AG18" s="12" t="s">
        <v>63</v>
      </c>
      <c r="AH18" s="12"/>
      <c r="AI18" s="12"/>
      <c r="AJ18" s="12"/>
      <c r="AK18" s="12">
        <v>810918199</v>
      </c>
      <c r="AL18" s="13" t="s">
        <v>7</v>
      </c>
      <c r="AM18" s="12">
        <v>810918199</v>
      </c>
      <c r="AN18" s="12" t="s">
        <v>7</v>
      </c>
      <c r="AO18" s="12" t="s">
        <v>63</v>
      </c>
      <c r="AP18" s="12"/>
      <c r="AQ18" s="12"/>
      <c r="AR18" s="12"/>
      <c r="AS18" s="12" t="s">
        <v>381</v>
      </c>
      <c r="AT18" s="12"/>
      <c r="AU18" s="12" t="s">
        <v>63</v>
      </c>
      <c r="AV18" s="12"/>
      <c r="AW18" s="12"/>
      <c r="AX18" s="13" t="s">
        <v>63</v>
      </c>
      <c r="AY18" s="15" t="s">
        <v>381</v>
      </c>
      <c r="AZ18" s="12" t="s">
        <v>381</v>
      </c>
      <c r="BA18" s="12"/>
      <c r="BB18" s="12" t="s">
        <v>63</v>
      </c>
      <c r="BC18" s="12" t="s">
        <v>62</v>
      </c>
      <c r="BD18" s="12"/>
      <c r="BE18" s="12" t="s">
        <v>391</v>
      </c>
      <c r="BF18" s="12" t="s">
        <v>391</v>
      </c>
      <c r="BG18" s="12" t="s">
        <v>392</v>
      </c>
      <c r="BH18" s="12" t="s">
        <v>390</v>
      </c>
      <c r="BI18" s="12" t="s">
        <v>525</v>
      </c>
      <c r="BJ18" s="13"/>
      <c r="BK18" s="15"/>
      <c r="BL18" s="12"/>
      <c r="BM18" s="12" t="s">
        <v>63</v>
      </c>
      <c r="BN18" s="12"/>
      <c r="BO18" s="12"/>
      <c r="BP18" s="12"/>
      <c r="BQ18" s="12"/>
      <c r="BR18" s="12"/>
      <c r="BS18" s="12"/>
      <c r="BT18" s="12"/>
      <c r="BU18" s="12"/>
      <c r="BV18" s="13"/>
      <c r="BW18" s="15"/>
      <c r="BX18" s="12"/>
      <c r="BY18" s="12"/>
      <c r="BZ18" s="12"/>
      <c r="CA18" s="12"/>
      <c r="CB18" s="12"/>
      <c r="CC18" s="12"/>
      <c r="CD18" s="12"/>
      <c r="CE18" s="12"/>
      <c r="CF18" s="12"/>
      <c r="CG18" s="12"/>
      <c r="CH18" s="13"/>
      <c r="CI18" s="15"/>
      <c r="CJ18" s="12"/>
      <c r="CK18" s="12"/>
      <c r="CL18" s="12"/>
      <c r="CM18" s="12"/>
      <c r="CN18" s="12"/>
      <c r="CO18" s="12"/>
      <c r="CP18" s="12"/>
      <c r="CQ18" s="12"/>
      <c r="CR18" s="12" t="s">
        <v>525</v>
      </c>
      <c r="CS18" s="12"/>
      <c r="CT18" s="13"/>
      <c r="CU18" s="15"/>
      <c r="CV18" s="12" t="s">
        <v>365</v>
      </c>
      <c r="CW18" s="12" t="s">
        <v>525</v>
      </c>
      <c r="CX18" s="12"/>
      <c r="CY18" s="12"/>
      <c r="CZ18" s="12"/>
      <c r="DA18" s="12"/>
      <c r="DB18" s="12"/>
      <c r="DC18" s="12"/>
      <c r="DD18" s="12"/>
      <c r="DE18" s="12"/>
      <c r="DF18" s="13"/>
      <c r="DG18" s="13"/>
      <c r="DH18" s="13"/>
      <c r="DI18" s="15"/>
      <c r="DJ18" s="12" t="s">
        <v>63</v>
      </c>
      <c r="DK18" s="12"/>
      <c r="DL18" s="12"/>
      <c r="DM18" s="12"/>
      <c r="DN18" s="12"/>
      <c r="DO18" s="12"/>
      <c r="DP18" s="12"/>
      <c r="DQ18" s="12"/>
      <c r="DR18" s="12"/>
      <c r="DS18" s="12"/>
      <c r="DT18" s="13"/>
      <c r="DU18" s="15"/>
      <c r="DV18" s="12"/>
      <c r="DW18" s="12"/>
      <c r="DX18" s="12"/>
      <c r="DY18" s="12"/>
      <c r="DZ18" s="12"/>
      <c r="EA18" s="12"/>
      <c r="EB18" s="12"/>
      <c r="EC18" s="12"/>
      <c r="ED18" s="12"/>
      <c r="EE18" s="12"/>
      <c r="EF18" s="13" t="s">
        <v>532</v>
      </c>
      <c r="EG18" s="15" t="s">
        <v>533</v>
      </c>
      <c r="EH18" s="12" t="s">
        <v>62</v>
      </c>
      <c r="EI18" s="12"/>
      <c r="EJ18" s="12"/>
      <c r="EK18" s="12"/>
      <c r="EL18" s="12" t="s">
        <v>63</v>
      </c>
      <c r="EM18" s="12"/>
      <c r="EN18" s="12" t="s">
        <v>63</v>
      </c>
      <c r="EO18" s="12"/>
      <c r="EP18" s="12"/>
      <c r="EQ18" s="12"/>
      <c r="ER18" s="13"/>
      <c r="ES18" s="15"/>
      <c r="ET18" s="12"/>
      <c r="EU18" s="12"/>
      <c r="EV18" s="12"/>
      <c r="EW18" s="12" t="s">
        <v>409</v>
      </c>
      <c r="EX18" s="12" t="s">
        <v>410</v>
      </c>
      <c r="EY18" s="12" t="s">
        <v>392</v>
      </c>
      <c r="EZ18" s="12" t="s">
        <v>411</v>
      </c>
      <c r="FA18" s="12" t="s">
        <v>391</v>
      </c>
      <c r="FB18" s="12" t="s">
        <v>392</v>
      </c>
      <c r="FC18" s="12"/>
      <c r="FD18" s="13"/>
      <c r="FE18" s="15"/>
      <c r="FF18" s="12"/>
      <c r="FG18" s="12"/>
      <c r="FH18" s="12"/>
      <c r="FI18" s="12"/>
      <c r="FJ18" s="12"/>
      <c r="FK18" s="12"/>
      <c r="FL18" s="12"/>
      <c r="FM18" s="12"/>
      <c r="FN18" s="12"/>
      <c r="FO18" s="12"/>
      <c r="FP18" s="13"/>
      <c r="FQ18" s="15"/>
      <c r="FR18" s="12" t="s">
        <v>397</v>
      </c>
      <c r="FS18" s="12" t="s">
        <v>400</v>
      </c>
      <c r="FT18" s="12" t="s">
        <v>398</v>
      </c>
      <c r="FU18" s="12" t="s">
        <v>399</v>
      </c>
      <c r="FV18" s="12" t="s">
        <v>401</v>
      </c>
      <c r="FW18" s="12"/>
      <c r="FX18" s="12"/>
      <c r="FY18" s="12"/>
      <c r="FZ18" s="12"/>
      <c r="GA18" s="12"/>
      <c r="GB18" s="13"/>
      <c r="GC18" s="15"/>
    </row>
    <row r="19" spans="1:185" customFormat="1" ht="15.75" customHeight="1" x14ac:dyDescent="0.25">
      <c r="A19" s="21" t="str">
        <f t="shared" si="0"/>
        <v>https://pensionresource.website/EAMain.php?content=EAMain.PlanForms.PBGCxml&amp;0a=&amp;0d=&amp;0dn=X&amp;i1a=PBGC test Plan&amp;i1b=622000&amp;i1c=&amp;i2a=PBGC test Plan&amp;i2b=800 Test Road&amp;i2c=&amp;i2d=Test&amp;i2e=MD&amp;i2f=20905&amp;i2g=&amp;i2p=&amp;i2pext=&amp;i2m=&amp;i2h1=Plan Contact&amp;i2h2=mask@pbgc.gov&amp;i2h3=2023264000&amp;i2h3e=5252&amp;i2ip=&amp;i2ipetx=&amp;i31=&amp;i32=&amp;i33=&amp;i33e=&amp;i4a=PBGC test Plan&amp;i4b1b=2021-01-01&amp;i4b1e=2021-12-31&amp;i4b2n=X&amp;i4b2y=&amp;i4b3=X&amp;i4b3dt=&amp;i4b4=&amp;i4c1e=810918199&amp;i4c1p=001&amp;i4c2e=810918199&amp;i4c2p=001&amp;i4c3y=X&amp;i4c3pn=&amp;i4c3ein=&amp;i4c3e=&amp;i4d=1963-01-01&amp;i4em=&amp;i4es=&amp;i4ec=X&amp;i4fn=X&amp;i4fy=&amp;i4f1=&amp;i4f2=&amp;i4f3y=&amp;i4f3n=&amp;ii5a=2020-12-31&amp;ii5b1=&amp;ii5b2a=950&amp;ii5b2t=250&amp;ii5b2r=0&amp;ii5b2tot=1200&amp;ii5b3=22800&amp;iii6a=&amp;iii6b=&amp;iii7a=X&amp;iii7an=&amp;iii7av=&amp;iii7as=&amp;iii7a4=&amp;iii7ap=&amp;iii7ad=&amp;iii7bn=X&amp;iii7by=&amp;iii7c1s=&amp;iii7c1a=&amp;iii7c1c=X&amp;iii7c21=&amp;iii7c22=&amp;iii7c23=&amp;iii7c2c=&amp;iii7c2r=1.15&amp;iii7c3m=2021-01-01&amp;iii7dest=&amp;iii7d1=590251&amp;iii7d2=2215663&amp;iii7d3=215&amp;iii7d4=2806129&amp;iii7e=2200000&amp;iii7f=607000&amp;iii7g=5463&amp;iii7h1=698400&amp;iii7h2=&amp;iii7h3=698400&amp;iii7i=5463&amp;iv8a=&amp;iv8b=&amp;iv9=28263&amp;iv9m=&amp;v10a=&amp;v10b=&amp;v10c=&amp;v11=28263&amp;v12e=&amp;v12c=&amp;v12r=&amp;v12ach=&amp;iv13dt=&amp;iv13m=&amp;iv13t=&amp;iv13d=&amp;iv13c=&amp;iv13f=&amp;iv13h=&amp;iv13e=&amp;vi14a1=&amp;vi14a2=&amp;vi14bein1=&amp;vi14bpn1=&amp;vi14bdt1=&amp;vi14cm1=&amp;vi14cc1=&amp;vi14cs1=&amp;vi14co1=&amp;vi14e1y1=&amp;vi14e1n1=&amp;vi14e2y1=&amp;vi14bein2=&amp;vi14bpn2=&amp;vi14bdt2=&amp;vi14cm2=&amp;vi14cc2=&amp;vi14cs2=&amp;vi14co2=&amp;vi14e1y2=&amp;vi14e1n2=&amp;vi14e2y2=&amp;vi14bein=&amp;vi14bpn=&amp;vi14d=&amp;vi14cm=&amp;vi14cc=&amp;vi14cs=&amp;vi14co=&amp;vi14e1y=&amp;vi14e1n=&amp;vi14e2y=&amp;vi15=&amp;vi16dt=&amp;vi16aps=&amp;vi16sps=&amp;vi16as=&amp;vi16ss=&amp;vi16o=&amp;vi17a1e=&amp;vi17a1ed=&amp;vi17a2e=&amp;vi17a2ed=&amp;vi17b2=&amp;vi17b1=&amp;vi18as=&amp;vi18ae=&amp;vi18bein=&amp;vi18bpn=&amp;vi18c=&amp;vi19a=&amp;vi19by=&amp;vi19bn=&amp;vi19c1=&amp;vi19c2=&amp;vi19c3=&amp;vi19c4=&amp;vi19c5=&amp;vi19c6=&amp;vi19c7=&amp;viii20n=Jon Doe&amp;viii20e=jon@doe.com&amp;viii20p=2022290000&amp;viii20pe=1&amp;viii20pd=&amp;viii21n=John Doe&amp;viii21f=John Doe's Firm&amp;viii21e=John@doe.com&amp;viii21no=65-4654&amp;viii21p=2022290000&amp;viii21pe=5564&amp;viii21d=2020-10-18T12:10:00&amp;#</v>
      </c>
      <c r="B19" s="21" t="s">
        <v>87</v>
      </c>
      <c r="C19" s="21"/>
      <c r="D19" s="21"/>
      <c r="E19" s="21" t="s">
        <v>63</v>
      </c>
      <c r="F19" s="21" t="s">
        <v>61</v>
      </c>
      <c r="G19" s="21">
        <v>622000</v>
      </c>
      <c r="H19" s="21"/>
      <c r="I19" s="21" t="s">
        <v>61</v>
      </c>
      <c r="J19" s="21" t="s">
        <v>65</v>
      </c>
      <c r="K19" s="21"/>
      <c r="L19" s="21" t="s">
        <v>66</v>
      </c>
      <c r="M19" s="21" t="s">
        <v>67</v>
      </c>
      <c r="N19" s="21">
        <v>20905</v>
      </c>
      <c r="O19" s="21"/>
      <c r="P19" s="21"/>
      <c r="Q19" s="21"/>
      <c r="R19" s="21"/>
      <c r="S19" s="21" t="s">
        <v>68</v>
      </c>
      <c r="T19" s="21" t="s">
        <v>69</v>
      </c>
      <c r="U19" s="21">
        <v>2023264000</v>
      </c>
      <c r="V19" s="21">
        <v>5252</v>
      </c>
      <c r="W19" s="21"/>
      <c r="X19" s="21"/>
      <c r="Y19" s="21"/>
      <c r="Z19" s="21"/>
      <c r="AA19" s="21"/>
      <c r="AB19" s="21"/>
      <c r="AC19" s="21" t="s">
        <v>61</v>
      </c>
      <c r="AD19" s="21" t="s">
        <v>62</v>
      </c>
      <c r="AE19" s="21" t="s">
        <v>29</v>
      </c>
      <c r="AF19" s="21" t="s">
        <v>63</v>
      </c>
      <c r="AG19" s="21"/>
      <c r="AH19" s="21" t="s">
        <v>63</v>
      </c>
      <c r="AI19" s="21"/>
      <c r="AJ19" s="21"/>
      <c r="AK19" s="21">
        <v>810918199</v>
      </c>
      <c r="AL19" s="21" t="s">
        <v>7</v>
      </c>
      <c r="AM19" s="21">
        <v>810918199</v>
      </c>
      <c r="AN19" s="21" t="s">
        <v>7</v>
      </c>
      <c r="AO19" s="21" t="s">
        <v>63</v>
      </c>
      <c r="AP19" s="21"/>
      <c r="AQ19" s="21"/>
      <c r="AR19" s="21"/>
      <c r="AS19" s="21" t="s">
        <v>72</v>
      </c>
      <c r="AT19" s="21"/>
      <c r="AU19" s="21"/>
      <c r="AV19" s="21" t="s">
        <v>63</v>
      </c>
      <c r="AW19" s="21" t="s">
        <v>63</v>
      </c>
      <c r="AX19" s="21"/>
      <c r="AY19" s="21"/>
      <c r="AZ19" s="21"/>
      <c r="BA19" s="21"/>
      <c r="BB19" s="21"/>
      <c r="BC19" s="21" t="s">
        <v>142</v>
      </c>
      <c r="BD19" s="21"/>
      <c r="BE19" s="21">
        <v>950</v>
      </c>
      <c r="BF19" s="21">
        <v>250</v>
      </c>
      <c r="BG19" s="21">
        <v>0</v>
      </c>
      <c r="BH19" s="21">
        <v>1200</v>
      </c>
      <c r="BI19" s="21">
        <v>22800</v>
      </c>
      <c r="BJ19" s="21"/>
      <c r="BK19" s="21"/>
      <c r="BL19" s="21" t="s">
        <v>63</v>
      </c>
      <c r="BM19" s="21"/>
      <c r="BN19" s="21"/>
      <c r="BO19" s="21"/>
      <c r="BP19" s="21"/>
      <c r="BQ19" s="21"/>
      <c r="BR19" s="21"/>
      <c r="BS19" s="21" t="s">
        <v>63</v>
      </c>
      <c r="BT19" s="21"/>
      <c r="BU19" s="21"/>
      <c r="BV19" s="21"/>
      <c r="BW19" s="21" t="s">
        <v>63</v>
      </c>
      <c r="BX19" s="21"/>
      <c r="BY19" s="21"/>
      <c r="BZ19" s="21"/>
      <c r="CA19" s="21"/>
      <c r="CB19" s="21">
        <v>1.1499999999999999</v>
      </c>
      <c r="CC19" s="21" t="s">
        <v>62</v>
      </c>
      <c r="CD19" s="21"/>
      <c r="CE19" s="21">
        <v>590251</v>
      </c>
      <c r="CF19" s="21">
        <v>2215663</v>
      </c>
      <c r="CG19" s="21">
        <v>215</v>
      </c>
      <c r="CH19" s="21">
        <v>2806129</v>
      </c>
      <c r="CI19" s="21">
        <v>2200000</v>
      </c>
      <c r="CJ19" s="21">
        <v>607000</v>
      </c>
      <c r="CK19" s="21">
        <v>5463</v>
      </c>
      <c r="CL19" s="21">
        <v>698400</v>
      </c>
      <c r="CM19" s="21"/>
      <c r="CN19" s="21">
        <v>698400</v>
      </c>
      <c r="CO19" s="21">
        <v>5463</v>
      </c>
      <c r="CP19" s="21"/>
      <c r="CQ19" s="21"/>
      <c r="CR19" s="21">
        <v>28263</v>
      </c>
      <c r="CS19" s="21"/>
      <c r="CT19" s="21"/>
      <c r="CU19" s="21"/>
      <c r="CV19" s="21"/>
      <c r="CW19" s="21">
        <v>28263</v>
      </c>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c r="EA19" s="21"/>
      <c r="EB19" s="21"/>
      <c r="EC19" s="21"/>
      <c r="ED19" s="21"/>
      <c r="EE19" s="21"/>
      <c r="EF19" s="21"/>
      <c r="EG19" s="21"/>
      <c r="EH19" s="21"/>
      <c r="EI19" s="21"/>
      <c r="EJ19" s="21"/>
      <c r="EK19" s="21"/>
      <c r="EL19" s="21"/>
      <c r="EM19" s="21"/>
      <c r="EN19" s="21"/>
      <c r="EO19" s="21"/>
      <c r="EP19" s="21"/>
      <c r="EQ19" s="21"/>
      <c r="ER19" s="21"/>
      <c r="ES19" s="21"/>
      <c r="ET19" s="21"/>
      <c r="EU19" s="21"/>
      <c r="EV19" s="21"/>
      <c r="EW19" s="21"/>
      <c r="EX19" s="21"/>
      <c r="EY19" s="21"/>
      <c r="EZ19" s="21"/>
      <c r="FA19" s="21"/>
      <c r="FB19" s="21"/>
      <c r="FC19" s="21"/>
      <c r="FD19" s="21"/>
      <c r="FE19" s="21"/>
      <c r="FF19" s="21"/>
      <c r="FG19" s="21"/>
      <c r="FH19" s="21"/>
      <c r="FI19" s="21"/>
      <c r="FJ19" s="21"/>
      <c r="FK19" s="21"/>
      <c r="FL19" s="21"/>
      <c r="FM19" s="21"/>
      <c r="FN19" s="21"/>
      <c r="FO19" s="21"/>
      <c r="FP19" s="21"/>
      <c r="FQ19" s="21"/>
      <c r="FR19" s="21" t="s">
        <v>151</v>
      </c>
      <c r="FS19" s="21" t="s">
        <v>152</v>
      </c>
      <c r="FT19" s="21">
        <v>2022290000</v>
      </c>
      <c r="FU19" s="21">
        <v>1</v>
      </c>
      <c r="FV19" s="21"/>
      <c r="FW19" s="21" t="s">
        <v>55</v>
      </c>
      <c r="FX19" s="21" t="s">
        <v>155</v>
      </c>
      <c r="FY19" s="21" t="s">
        <v>148</v>
      </c>
      <c r="FZ19" s="21" t="s">
        <v>170</v>
      </c>
      <c r="GA19" s="21">
        <v>2022290000</v>
      </c>
      <c r="GB19" s="21">
        <v>5564</v>
      </c>
      <c r="GC19" s="21" t="s">
        <v>172</v>
      </c>
    </row>
    <row r="20" spans="1:185" customFormat="1" ht="15.75" customHeight="1" x14ac:dyDescent="0.25">
      <c r="A20" s="21" t="str">
        <f t="shared" si="0"/>
        <v>https://pensionresource.website/EAMain.php?content=EAMain.PlanForms.PBGCxml&amp;0a=&amp;0d=&amp;0dn=X&amp;i1a=PBGC test Plan&amp;i1b=622000&amp;i1c=&amp;i2a=PBGC test Plan&amp;i2b=800 Cross River Road&amp;i2c=&amp;i2d=TEST&amp;i2e=VA&amp;i2f=01010&amp;i2g=&amp;i2p=2023264000&amp;i2pext=2525&amp;i2m=mask@pbgc.gov&amp;i2h1=Plan Contact&amp;i2h2=mask@pbgc.gov&amp;i2h3=2023264000&amp;i2h3e=5252&amp;i2ip=&amp;i2ipetx=&amp;i31=&amp;i32=&amp;i33=&amp;i33e=&amp;i4a=PBGC test Plan&amp;i4b1b=2021-01-01&amp;i4b1e=2021-12-31&amp;i4b2n=X&amp;i4b2y=&amp;i4b3=X&amp;i4b3dt=&amp;i4b4=&amp;i4c1e=810918199&amp;i4c1p=001&amp;i4c2e=123456789&amp;i4c2p=001&amp;i4c3y=X&amp;i4c3pn=&amp;i4c3ein=&amp;i4c3e=&amp;i4d=1963-01-01&amp;i4em=&amp;i4es=X&amp;i4ec=&amp;i4fn=X&amp;i4fy=&amp;i4f1=&amp;i4f2=&amp;i4f3y=&amp;i4f3n=&amp;ii5a=2021-01-01&amp;ii5b1=&amp;ii5b2a=950&amp;ii5b2t=250&amp;ii5b2r=0&amp;ii5b2tot=1200&amp;ii5b3=103200&amp;iii6a=&amp;iii6b=&amp;iii7a=X&amp;iii7an=&amp;iii7av=&amp;iii7as=&amp;iii7a4=&amp;iii7ap=&amp;iii7ad=&amp;iii7bn=X&amp;iii7by=&amp;iii7c1s=&amp;iii7c1a=X&amp;iii7c1c=&amp;iii7c21=2.22&amp;iii7c22=3.38&amp;iii7c23=3.92&amp;iii7c2c=&amp;iii7c2r=&amp;iii7c3m=2021-01-01&amp;iii7dest=&amp;iii7d1=0&amp;iii7d2=343053&amp;iii7d3=429325&amp;iii7d4=772378&amp;iii7e=577269&amp;iii7f=196000&amp;iii7g=9016&amp;iii7h1=698400&amp;iii7h2=&amp;iii7h3=698400&amp;iii7i=9016&amp;iv8a=&amp;iv8b=&amp;iv9=112216&amp;iv9m=&amp;v10a=&amp;v10b=&amp;v10c=&amp;v11=112216&amp;v12e=&amp;v12c=&amp;v12r=&amp;v12ach=&amp;iv13dt=&amp;iv13m=&amp;iv13t=&amp;iv13d=&amp;iv13c=&amp;iv13f=&amp;iv13h=&amp;iv13e=&amp;vi14a1=&amp;vi14a2=X&amp;vi14bein1=043079100&amp;vi14bpn1=002&amp;vi14bdt1=2021-01-01&amp;vi14cm1=&amp;vi14cc1=&amp;vi14cs1=X&amp;vi14co1=&amp;vi14e1y1=X&amp;vi14e1n1=&amp;vi14e2y1=&amp;vi14bein2=043079643&amp;vi14bpn2=002&amp;vi14bdt2=2021-01-01&amp;vi14cm2=X&amp;vi14cc2=&amp;vi14cs2=&amp;vi14co2=&amp;vi14e1y2=X&amp;vi14e1n2=&amp;vi14e2y2=X&amp;vi14bein=&amp;vi14bpn=&amp;vi14d=&amp;vi14cm=&amp;vi14cc=&amp;vi14cs=&amp;vi14co=&amp;vi14e1y=&amp;vi14e1n=&amp;vi14e2y=&amp;vi15=&amp;vi16dt=&amp;vi16aps=&amp;vi16sps=&amp;vi16as=&amp;vi16ss=&amp;vi16o=&amp;vi17a1e=&amp;vi17a1ed=&amp;vi17a2e=&amp;vi17a2ed=&amp;vi17b2=&amp;vi17b1=&amp;vi18as=&amp;vi18ae=&amp;vi18bein=&amp;vi18bpn=&amp;vi18c=&amp;vi19a=&amp;vi19by=&amp;vi19bn=&amp;vi19c1=&amp;vi19c2=&amp;vi19c3=&amp;vi19c4=&amp;vi19c5=&amp;vi19c6=&amp;vi19c7=&amp;viii20n=Plan Admin&amp;viii20e=plan@pbgc.gov&amp;viii20p=2022295566&amp;viii20pe=5564&amp;viii20pd=2020-10-18T12:10:00&amp;viii21n=Jane Doe&amp;viii21f=JD Company&amp;viii21e=hutchful.jd@pbgc.gov&amp;viii21no=65-4654&amp;viii21p=2022290000&amp;viii21pe=5564&amp;viii21d=2020-10-18T12:10:00&amp;#</v>
      </c>
      <c r="B20" s="13" t="s">
        <v>197</v>
      </c>
      <c r="C20" s="15"/>
      <c r="D20" s="12"/>
      <c r="E20" s="12" t="s">
        <v>63</v>
      </c>
      <c r="F20" s="12" t="s">
        <v>61</v>
      </c>
      <c r="G20" s="12">
        <v>622000</v>
      </c>
      <c r="H20" s="12"/>
      <c r="I20" s="12" t="s">
        <v>61</v>
      </c>
      <c r="J20" s="12" t="s">
        <v>295</v>
      </c>
      <c r="K20" s="12"/>
      <c r="L20" s="12" t="s">
        <v>296</v>
      </c>
      <c r="M20" s="12" t="s">
        <v>297</v>
      </c>
      <c r="N20" s="13" t="s">
        <v>321</v>
      </c>
      <c r="O20" s="15"/>
      <c r="P20" s="12">
        <v>2023264000</v>
      </c>
      <c r="Q20" s="12">
        <v>2525</v>
      </c>
      <c r="R20" s="12" t="s">
        <v>69</v>
      </c>
      <c r="S20" s="12" t="s">
        <v>68</v>
      </c>
      <c r="T20" s="12" t="s">
        <v>69</v>
      </c>
      <c r="U20" s="12">
        <v>2023264000</v>
      </c>
      <c r="V20" s="12">
        <v>5252</v>
      </c>
      <c r="W20" s="12"/>
      <c r="X20" s="12"/>
      <c r="Y20" s="12"/>
      <c r="Z20" s="13"/>
      <c r="AA20" s="15"/>
      <c r="AB20" s="12"/>
      <c r="AC20" s="12" t="s">
        <v>61</v>
      </c>
      <c r="AD20" s="12" t="s">
        <v>62</v>
      </c>
      <c r="AE20" s="12" t="s">
        <v>29</v>
      </c>
      <c r="AF20" s="12" t="s">
        <v>63</v>
      </c>
      <c r="AG20" s="12"/>
      <c r="AH20" s="12" t="s">
        <v>63</v>
      </c>
      <c r="AI20" s="12"/>
      <c r="AJ20" s="12"/>
      <c r="AK20" s="12">
        <v>810918199</v>
      </c>
      <c r="AL20" s="13" t="s">
        <v>7</v>
      </c>
      <c r="AM20" s="15" t="s">
        <v>124</v>
      </c>
      <c r="AN20" s="12" t="s">
        <v>7</v>
      </c>
      <c r="AO20" s="12" t="s">
        <v>63</v>
      </c>
      <c r="AP20" s="12"/>
      <c r="AQ20" s="12"/>
      <c r="AR20" s="12"/>
      <c r="AS20" s="12" t="s">
        <v>72</v>
      </c>
      <c r="AT20" s="12"/>
      <c r="AU20" s="12" t="s">
        <v>63</v>
      </c>
      <c r="AV20" s="12"/>
      <c r="AW20" s="12" t="s">
        <v>63</v>
      </c>
      <c r="AX20" s="13"/>
      <c r="AY20" s="15"/>
      <c r="AZ20" s="12"/>
      <c r="BA20" s="12"/>
      <c r="BB20" s="12"/>
      <c r="BC20" s="12" t="s">
        <v>62</v>
      </c>
      <c r="BD20" s="12"/>
      <c r="BE20" s="12">
        <v>950</v>
      </c>
      <c r="BF20" s="12">
        <v>250</v>
      </c>
      <c r="BG20" s="12">
        <v>0</v>
      </c>
      <c r="BH20" s="12">
        <v>1200</v>
      </c>
      <c r="BI20" s="12">
        <v>103200</v>
      </c>
      <c r="BJ20" s="13"/>
      <c r="BK20" s="15"/>
      <c r="BL20" s="12" t="s">
        <v>63</v>
      </c>
      <c r="BM20" s="12"/>
      <c r="BN20" s="12"/>
      <c r="BO20" s="12"/>
      <c r="BP20" s="12"/>
      <c r="BQ20" s="12"/>
      <c r="BR20" s="12"/>
      <c r="BS20" s="12" t="s">
        <v>63</v>
      </c>
      <c r="BT20" s="12"/>
      <c r="BU20" s="12"/>
      <c r="BV20" s="13" t="s">
        <v>63</v>
      </c>
      <c r="BW20" s="15"/>
      <c r="BX20" s="12">
        <v>2.2200000000000002</v>
      </c>
      <c r="BY20" s="12">
        <v>3.38</v>
      </c>
      <c r="BZ20" s="12">
        <v>3.92</v>
      </c>
      <c r="CA20" s="12"/>
      <c r="CB20" s="12"/>
      <c r="CC20" s="12" t="s">
        <v>62</v>
      </c>
      <c r="CD20" s="12"/>
      <c r="CE20" s="12">
        <v>0</v>
      </c>
      <c r="CF20" s="12">
        <v>343053</v>
      </c>
      <c r="CG20" s="12">
        <v>429325</v>
      </c>
      <c r="CH20" s="13">
        <v>772378</v>
      </c>
      <c r="CI20" s="15">
        <v>577269</v>
      </c>
      <c r="CJ20" s="12" t="s">
        <v>347</v>
      </c>
      <c r="CK20" s="12" t="s">
        <v>348</v>
      </c>
      <c r="CL20" s="12">
        <v>698400</v>
      </c>
      <c r="CM20" s="12"/>
      <c r="CN20" s="12">
        <v>698400</v>
      </c>
      <c r="CO20" s="12" t="s">
        <v>348</v>
      </c>
      <c r="CP20" s="12"/>
      <c r="CQ20" s="12"/>
      <c r="CR20" s="12">
        <v>112216</v>
      </c>
      <c r="CS20" s="12"/>
      <c r="CT20" s="13"/>
      <c r="CU20" s="15"/>
      <c r="CV20" s="12"/>
      <c r="CW20" s="12">
        <v>112216</v>
      </c>
      <c r="CX20" s="12"/>
      <c r="CY20" s="12"/>
      <c r="CZ20" s="12"/>
      <c r="DA20" s="12"/>
      <c r="DB20" s="12"/>
      <c r="DC20" s="12"/>
      <c r="DD20" s="12"/>
      <c r="DE20" s="12"/>
      <c r="DF20" s="13"/>
      <c r="DG20" s="13"/>
      <c r="DH20" s="13"/>
      <c r="DI20" s="15"/>
      <c r="DJ20" s="12"/>
      <c r="DK20" s="12" t="s">
        <v>63</v>
      </c>
      <c r="DL20" s="12" t="s">
        <v>308</v>
      </c>
      <c r="DM20" s="12" t="s">
        <v>307</v>
      </c>
      <c r="DN20" s="12" t="s">
        <v>62</v>
      </c>
      <c r="DO20" s="12"/>
      <c r="DP20" s="12"/>
      <c r="DQ20" s="12" t="s">
        <v>63</v>
      </c>
      <c r="DR20" s="12"/>
      <c r="DS20" s="12" t="s">
        <v>63</v>
      </c>
      <c r="DT20" s="13"/>
      <c r="DU20" s="15"/>
      <c r="DV20" s="12" t="s">
        <v>322</v>
      </c>
      <c r="DW20" s="12" t="s">
        <v>307</v>
      </c>
      <c r="DX20" s="12" t="s">
        <v>62</v>
      </c>
      <c r="DY20" s="12" t="s">
        <v>63</v>
      </c>
      <c r="DZ20" s="12"/>
      <c r="EA20" s="12"/>
      <c r="EB20" s="12"/>
      <c r="EC20" s="12" t="s">
        <v>63</v>
      </c>
      <c r="ED20" s="12"/>
      <c r="EE20" s="12" t="s">
        <v>63</v>
      </c>
      <c r="EF20" s="13"/>
      <c r="EG20" s="15"/>
      <c r="EH20" s="12"/>
      <c r="EI20" s="12"/>
      <c r="EJ20" s="12"/>
      <c r="EK20" s="12"/>
      <c r="EL20" s="12"/>
      <c r="EM20" s="12"/>
      <c r="EN20" s="12"/>
      <c r="EO20" s="12"/>
      <c r="EP20" s="12"/>
      <c r="EQ20" s="12"/>
      <c r="ER20" s="13"/>
      <c r="ES20" s="15"/>
      <c r="ET20" s="12"/>
      <c r="EU20" s="12"/>
      <c r="EV20" s="12"/>
      <c r="EW20" s="12"/>
      <c r="EX20" s="12"/>
      <c r="EY20" s="12"/>
      <c r="EZ20" s="12"/>
      <c r="FA20" s="12"/>
      <c r="FB20" s="12"/>
      <c r="FC20" s="12"/>
      <c r="FD20" s="13"/>
      <c r="FE20" s="15"/>
      <c r="FF20" s="12"/>
      <c r="FG20" s="12"/>
      <c r="FH20" s="12"/>
      <c r="FI20" s="12"/>
      <c r="FJ20" s="12"/>
      <c r="FK20" s="12"/>
      <c r="FL20" s="12"/>
      <c r="FM20" s="12"/>
      <c r="FN20" s="12"/>
      <c r="FO20" s="12"/>
      <c r="FP20" s="13"/>
      <c r="FQ20" s="15"/>
      <c r="FR20" s="12" t="s">
        <v>5</v>
      </c>
      <c r="FS20" s="12" t="s">
        <v>320</v>
      </c>
      <c r="FT20" s="12">
        <v>2022295566</v>
      </c>
      <c r="FU20" s="12">
        <v>5564</v>
      </c>
      <c r="FV20" s="12" t="s">
        <v>172</v>
      </c>
      <c r="FW20" s="12" t="s">
        <v>317</v>
      </c>
      <c r="FX20" s="12" t="s">
        <v>319</v>
      </c>
      <c r="FY20" s="12" t="s">
        <v>318</v>
      </c>
      <c r="FZ20" s="12" t="s">
        <v>170</v>
      </c>
      <c r="GA20" s="12">
        <v>2022290000</v>
      </c>
      <c r="GB20" s="13">
        <v>5564</v>
      </c>
      <c r="GC20" s="15" t="s">
        <v>172</v>
      </c>
    </row>
    <row r="21" spans="1:185" customFormat="1" ht="15.75" customHeight="1" x14ac:dyDescent="0.25">
      <c r="A21" s="21" t="str">
        <f t="shared" si="0"/>
        <v>https://pensionresource.website/EAMain.php?content=EAMain.PlanForms.PBGCxml&amp;0a=&amp;0d=&amp;0dn=X&amp;i1a=Test Plan Admin&amp;i1b=238220&amp;i1c=&amp;i2a=Test Plan Admin&amp;i2b=1234 Address&amp;i2c=&amp;i2d=Orange&amp;i2e=DC&amp;i2f=11111&amp;i2g=&amp;i2p=&amp;i2pext=&amp;i2m=&amp;i2h1=John Doe&amp;i2h2=john@doe.com&amp;i2h3=1112223333&amp;i2h3e=&amp;i2ip=&amp;i2ipetx=&amp;i31=&amp;i32=&amp;i33=&amp;i33e=&amp;i4a=TEST PENSION PLAN&amp;i4b1b=2021-01-01&amp;i4b1e=2021-12-31&amp;i4b2n=&amp;i4b2y=X&amp;i4b3=&amp;i4b3dt=&amp;i4b4=&amp;i4c1e=810918199&amp;i4c1p=001&amp;i4c2e=&amp;i4c2p=&amp;i4c3y=X&amp;i4c3pn=&amp;i4c3ein=&amp;i4c3e=&amp;i4d=2013-04-01&amp;i4em=&amp;i4es=X&amp;i4ec=&amp;i4fn=X&amp;i4fy=&amp;i4f1=&amp;i4f2=&amp;i4f3y=&amp;i4f3n=&amp;ii5a=2020-12-31&amp;ii5b1=&amp;ii5b2a=9&amp;ii5b2t=3&amp;ii5b2r=0&amp;ii5b2tot=12&amp;ii5b3=1032&amp;iii6a=&amp;iii6b=&amp;iii7a=X&amp;iii7an=&amp;iii7av=&amp;iii7as=&amp;iii7a4=&amp;iii7ap=&amp;iii7ad=&amp;iii7bn=&amp;iii7by=X&amp;iii7c1s=&amp;iii7c1a=&amp;iii7c1c=&amp;iii7c21=&amp;iii7c22=&amp;iii7c23=&amp;iii7c2c=&amp;iii7c2r=&amp;iii7c3m=&amp;iii7dest=&amp;iii7d1=&amp;iii7d2=&amp;iii7d3=&amp;iii7d4=&amp;iii7e=&amp;iii7f=&amp;iii7g=&amp;iii7h1=6984&amp;iii7h2=720&amp;iii7h3=720&amp;iii7i=720&amp;iv8a=&amp;iv8b=&amp;iv9=1752&amp;iv9m=&amp;v10a=&amp;v10b=&amp;v10c=0&amp;v11=1752&amp;v12e=&amp;v12c=&amp;v12r=&amp;v12ach=&amp;iv13dt=&amp;iv13m=&amp;iv13t=&amp;iv13d=&amp;iv13c=&amp;iv13f=&amp;iv13h=&amp;iv13e=&amp;vi14a1=&amp;vi14a2=&amp;vi14bein1=&amp;vi14bpn1=&amp;vi14bdt1=&amp;vi14cm1=&amp;vi14cc1=&amp;vi14cs1=&amp;vi14co1=&amp;vi14e1y1=&amp;vi14e1n1=&amp;vi14e2y1=&amp;vi14bein2=&amp;vi14bpn2=&amp;vi14bdt2=&amp;vi14cm2=&amp;vi14cc2=&amp;vi14cs2=&amp;vi14co2=&amp;vi14e1y2=&amp;vi14e1n2=&amp;vi14e2y2=&amp;vi14bein=&amp;vi14bpn=&amp;vi14d=&amp;vi14cm=&amp;vi14cc=&amp;vi14cs=&amp;vi14co=&amp;vi14e1y=&amp;vi14e1n=&amp;vi14e2y=&amp;vi15=&amp;vi16dt=&amp;vi16aps=&amp;vi16sps=&amp;vi16as=&amp;vi16ss=&amp;vi16o=&amp;vi17a1e=&amp;vi17a1ed=&amp;vi17a2e=&amp;vi17a2ed=&amp;vi17b2=&amp;vi17b1=&amp;vi18as=&amp;vi18ae=&amp;vi18bein=&amp;vi18bpn=&amp;vi18c=&amp;vi19a=&amp;vi19by=&amp;vi19bn=&amp;vi19c1=&amp;vi19c2=&amp;vi19c3=&amp;vi19c4=&amp;vi19c5=&amp;vi19c6=&amp;vi19c7=&amp;viii20n=John Doe&amp;viii20e=john@doe.COM&amp;viii20p=1111112222&amp;viii20pe=&amp;viii20pd=2020-01-02T10:00:05&amp;viii21n=&amp;viii21f=&amp;viii21e=&amp;viii21no=&amp;viii21p=&amp;viii21pe=&amp;viii21d=&amp;#</v>
      </c>
      <c r="B21" s="21" t="s">
        <v>184</v>
      </c>
      <c r="C21" s="21"/>
      <c r="D21" s="21"/>
      <c r="E21" s="21" t="s">
        <v>63</v>
      </c>
      <c r="F21" s="21" t="s">
        <v>186</v>
      </c>
      <c r="G21" s="21">
        <v>238220</v>
      </c>
      <c r="H21" s="21"/>
      <c r="I21" s="21" t="s">
        <v>186</v>
      </c>
      <c r="J21" s="21" t="s">
        <v>187</v>
      </c>
      <c r="K21" s="21"/>
      <c r="L21" s="21" t="s">
        <v>188</v>
      </c>
      <c r="M21" s="21" t="s">
        <v>189</v>
      </c>
      <c r="N21" s="21">
        <v>11111</v>
      </c>
      <c r="O21" s="21"/>
      <c r="P21" s="21"/>
      <c r="Q21" s="21"/>
      <c r="R21" s="21"/>
      <c r="S21" s="21" t="s">
        <v>55</v>
      </c>
      <c r="T21" s="21" t="s">
        <v>190</v>
      </c>
      <c r="U21" s="21">
        <v>1112223333</v>
      </c>
      <c r="V21" s="21"/>
      <c r="W21" s="21"/>
      <c r="X21" s="21"/>
      <c r="Y21" s="21"/>
      <c r="Z21" s="21"/>
      <c r="AA21" s="21"/>
      <c r="AB21" s="21"/>
      <c r="AC21" s="21" t="s">
        <v>185</v>
      </c>
      <c r="AD21" s="21" t="s">
        <v>62</v>
      </c>
      <c r="AE21" s="21" t="s">
        <v>29</v>
      </c>
      <c r="AF21" s="21"/>
      <c r="AG21" s="21" t="s">
        <v>63</v>
      </c>
      <c r="AH21" s="21"/>
      <c r="AI21" s="21"/>
      <c r="AJ21" s="21"/>
      <c r="AK21" s="21">
        <v>810918199</v>
      </c>
      <c r="AL21" s="21" t="s">
        <v>7</v>
      </c>
      <c r="AM21" s="21"/>
      <c r="AN21" s="21"/>
      <c r="AO21" s="21" t="s">
        <v>63</v>
      </c>
      <c r="AP21" s="21"/>
      <c r="AQ21" s="21"/>
      <c r="AR21" s="21"/>
      <c r="AS21" s="21" t="s">
        <v>191</v>
      </c>
      <c r="AT21" s="21"/>
      <c r="AU21" s="21" t="s">
        <v>63</v>
      </c>
      <c r="AV21" s="21"/>
      <c r="AW21" s="21" t="s">
        <v>63</v>
      </c>
      <c r="AX21" s="21"/>
      <c r="AY21" s="21"/>
      <c r="AZ21" s="21"/>
      <c r="BA21" s="21"/>
      <c r="BB21" s="21"/>
      <c r="BC21" s="21" t="s">
        <v>142</v>
      </c>
      <c r="BD21" s="21"/>
      <c r="BE21" s="21">
        <v>9</v>
      </c>
      <c r="BF21" s="21">
        <v>3</v>
      </c>
      <c r="BG21" s="21">
        <v>0</v>
      </c>
      <c r="BH21" s="21">
        <v>12</v>
      </c>
      <c r="BI21" s="21">
        <v>1032</v>
      </c>
      <c r="BJ21" s="21"/>
      <c r="BK21" s="21"/>
      <c r="BL21" s="21" t="s">
        <v>63</v>
      </c>
      <c r="BM21" s="21"/>
      <c r="BN21" s="21"/>
      <c r="BO21" s="21"/>
      <c r="BP21" s="21"/>
      <c r="BQ21" s="21"/>
      <c r="BR21" s="21"/>
      <c r="BS21" s="21"/>
      <c r="BT21" s="21" t="s">
        <v>63</v>
      </c>
      <c r="BU21" s="21"/>
      <c r="BV21" s="21"/>
      <c r="BW21" s="21"/>
      <c r="BX21" s="21"/>
      <c r="BY21" s="21"/>
      <c r="BZ21" s="21"/>
      <c r="CA21" s="21"/>
      <c r="CB21" s="21"/>
      <c r="CC21" s="21"/>
      <c r="CD21" s="21"/>
      <c r="CE21" s="21"/>
      <c r="CF21" s="21"/>
      <c r="CG21" s="21"/>
      <c r="CH21" s="21"/>
      <c r="CI21" s="21"/>
      <c r="CJ21" s="21"/>
      <c r="CK21" s="21"/>
      <c r="CL21" s="21">
        <v>6984</v>
      </c>
      <c r="CM21" s="21">
        <v>720</v>
      </c>
      <c r="CN21" s="21">
        <v>720</v>
      </c>
      <c r="CO21" s="21">
        <v>720</v>
      </c>
      <c r="CP21" s="21"/>
      <c r="CQ21" s="21"/>
      <c r="CR21" s="21">
        <v>1752</v>
      </c>
      <c r="CS21" s="21"/>
      <c r="CT21" s="21"/>
      <c r="CU21" s="21"/>
      <c r="CV21" s="21">
        <v>0</v>
      </c>
      <c r="CW21" s="21">
        <v>1752</v>
      </c>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c r="EI21" s="21"/>
      <c r="EJ21" s="21"/>
      <c r="EK21" s="21"/>
      <c r="EL21" s="21"/>
      <c r="EM21" s="21"/>
      <c r="EN21" s="21"/>
      <c r="EO21" s="21"/>
      <c r="EP21" s="21"/>
      <c r="EQ21" s="21"/>
      <c r="ER21" s="21"/>
      <c r="ES21" s="21"/>
      <c r="ET21" s="21"/>
      <c r="EU21" s="21"/>
      <c r="EV21" s="21"/>
      <c r="EW21" s="21"/>
      <c r="EX21" s="21"/>
      <c r="EY21" s="21"/>
      <c r="EZ21" s="21"/>
      <c r="FA21" s="21"/>
      <c r="FB21" s="21"/>
      <c r="FC21" s="21"/>
      <c r="FD21" s="21"/>
      <c r="FE21" s="21"/>
      <c r="FF21" s="21"/>
      <c r="FG21" s="21"/>
      <c r="FH21" s="21"/>
      <c r="FI21" s="21"/>
      <c r="FJ21" s="21"/>
      <c r="FK21" s="21"/>
      <c r="FL21" s="21"/>
      <c r="FM21" s="21"/>
      <c r="FN21" s="21"/>
      <c r="FO21" s="21"/>
      <c r="FP21" s="21"/>
      <c r="FQ21" s="21"/>
      <c r="FR21" s="21" t="s">
        <v>55</v>
      </c>
      <c r="FS21" s="21" t="s">
        <v>195</v>
      </c>
      <c r="FT21" s="21">
        <v>1111112222</v>
      </c>
      <c r="FU21" s="21"/>
      <c r="FV21" s="21" t="s">
        <v>196</v>
      </c>
      <c r="FW21" s="21"/>
      <c r="FX21" s="21"/>
      <c r="FY21" s="21"/>
      <c r="FZ21" s="21"/>
      <c r="GA21" s="21"/>
      <c r="GB21" s="21"/>
      <c r="GC21" s="21"/>
    </row>
    <row r="22" spans="1:185" customFormat="1" ht="15.75" customHeight="1" x14ac:dyDescent="0.25">
      <c r="A22" s="21" t="str">
        <f t="shared" si="0"/>
        <v>https://pensionresource.website/EAMain.php?content=EAMain.PlanForms.PBGCxml&amp;0a=&amp;0d=&amp;0dn=X&amp;i1a=TEST PLAN&amp;i1b=333410&amp;i1c=526107&amp;i2a=TEST PLAN&amp;i2b=2140 Test Lane.&amp;i2c=&amp;i2d=Washington&amp;i2e=DC&amp;i2f=12345&amp;i2g=&amp;i2p=1234567890&amp;i2pext=&amp;i2m=mask@pbgc.gov&amp;i2h1=John Doe&amp;i2h2=johndoe@testplan.com&amp;i2h3=8511986557&amp;i2h3e=&amp;i2ip=&amp;i2ipetx=&amp;i31=&amp;i32=&amp;i33=&amp;i33e=&amp;i4a=TEST PLAN&amp;i4b1b=2025-01-01&amp;i4b1e=2025-12-31&amp;i4b2n=&amp;i4b2y=X&amp;i4b3=X&amp;i4b3dt=&amp;i4b4=&amp;i4c1e=123456789&amp;i4c1p=001&amp;i4c2e=123456789&amp;i4c2p=001&amp;i4c3y=X&amp;i4c3pn=&amp;i4c3ein=&amp;i4c3e=&amp;i4d=1962-01-01&amp;i4em=&amp;i4es=X&amp;i4ec=&amp;i4fn=X&amp;i4fy=&amp;i4f1=&amp;i4f2=&amp;i4f3y=&amp;i4f3n=&amp;ii5a=2024-12-31&amp;ii5b1=&amp;ii5b2a=2&amp;ii5b2t=0&amp;ii5b2r=0&amp;ii5b2tot=2&amp;ii5b3=212&amp;iii6a=&amp;iii6b=&amp;iii7a=X&amp;iii7an=&amp;iii7av=&amp;iii7as=&amp;iii7a4=&amp;iii7ap=&amp;iii7ad=&amp;iii7bn=&amp;iii7by=X&amp;iii7c1s=&amp;iii7c1a=&amp;iii7c1c=&amp;iii7c21=&amp;iii7c22=&amp;iii7c23=&amp;iii7c2c=&amp;iii7c2r=&amp;iii7c3m=&amp;iii7dest=&amp;iii7d1=&amp;iii7d2=&amp;iii7d3=&amp;iii7d4=&amp;iii7e=&amp;iii7f=&amp;iii7g=&amp;iii7h1=1434&amp;iii7h2=20&amp;iii7h3=20&amp;iii7i=20&amp;iv8a=&amp;iv8b=&amp;iv9=232&amp;iv9m=&amp;v10a=&amp;v10b=&amp;v10c=&amp;v11=232&amp;v12e=&amp;v12c=&amp;v12r=&amp;v12ach=&amp;iv13dt=2025-09-01&amp;iv13m=&amp;iv13t=&amp;iv13d=&amp;iv13c=&amp;iv13f=X&amp;iv13h=&amp;iv13e=&amp;vi14a1=&amp;vi14a2=&amp;vi14bein1=&amp;vi14bpn1=&amp;vi14bdt1=&amp;vi14cm1=&amp;vi14cc1=&amp;vi14cs1=&amp;vi14co1=&amp;vi14e1y1=&amp;vi14e1n1=&amp;vi14e2y1=&amp;vi14bein2=&amp;vi14bpn2=&amp;vi14bdt2=&amp;vi14cm2=&amp;vi14cc2=&amp;vi14cs2=&amp;vi14co2=&amp;vi14e1y2=&amp;vi14e1n2=&amp;vi14e2y2=&amp;vi14bein=&amp;vi14bpn=&amp;vi14d=&amp;vi14cm=&amp;vi14cc=&amp;vi14cs=&amp;vi14co=&amp;vi14e1y=&amp;vi14e1n=&amp;vi14e2y=&amp;vi15=&amp;vi16dt=&amp;vi16aps=&amp;vi16sps=&amp;vi16as=&amp;vi16ss=&amp;vi16o=&amp;vi17a1e=&amp;vi17a1ed=&amp;vi17a2e=&amp;vi17a2ed=&amp;vi17b2=&amp;vi17b1=&amp;vi18as=&amp;vi18ae=&amp;vi18bein=&amp;vi18bpn=&amp;vi18c=&amp;vi19a=&amp;vi19by=&amp;vi19bn=&amp;vi19c1=&amp;vi19c2=&amp;vi19c3=&amp;vi19c4=&amp;vi19c5=&amp;vi19c6=&amp;vi19c7=&amp;viii20n=John Doe&amp;viii20e=johndoe@testplan.com&amp;viii20p=1234567890&amp;viii20pe=&amp;viii20pd=2024-11-01T14:03:44&amp;viii21n=&amp;viii21f=&amp;viii21e=&amp;viii21no=&amp;viii21p=&amp;viii21pe=&amp;viii21d=&amp;#</v>
      </c>
      <c r="B22" s="11" t="s">
        <v>817</v>
      </c>
      <c r="C22" s="16"/>
      <c r="D22" s="11"/>
      <c r="E22" s="11" t="s">
        <v>63</v>
      </c>
      <c r="F22" s="37" t="s">
        <v>819</v>
      </c>
      <c r="G22" s="11" t="s">
        <v>830</v>
      </c>
      <c r="H22" s="11" t="s">
        <v>829</v>
      </c>
      <c r="I22" s="11" t="s">
        <v>819</v>
      </c>
      <c r="J22" s="11" t="s">
        <v>822</v>
      </c>
      <c r="K22" s="11"/>
      <c r="L22" s="11" t="s">
        <v>383</v>
      </c>
      <c r="M22" s="12" t="s">
        <v>189</v>
      </c>
      <c r="N22" s="11" t="s">
        <v>823</v>
      </c>
      <c r="O22" s="16"/>
      <c r="P22" s="11" t="s">
        <v>439</v>
      </c>
      <c r="Q22" s="11"/>
      <c r="R22" t="s">
        <v>69</v>
      </c>
      <c r="S22" s="11" t="s">
        <v>55</v>
      </c>
      <c r="T22" t="s">
        <v>825</v>
      </c>
      <c r="U22" s="11" t="s">
        <v>824</v>
      </c>
      <c r="V22" s="11"/>
      <c r="W22" s="11"/>
      <c r="X22" s="11"/>
      <c r="Y22" s="12"/>
      <c r="Z22" s="11"/>
      <c r="AA22" s="16"/>
      <c r="AB22" s="11"/>
      <c r="AC22" s="11" t="s">
        <v>819</v>
      </c>
      <c r="AD22" s="11" t="s">
        <v>820</v>
      </c>
      <c r="AE22" s="11" t="s">
        <v>821</v>
      </c>
      <c r="AF22" s="11"/>
      <c r="AG22" s="11" t="s">
        <v>63</v>
      </c>
      <c r="AH22" s="11" t="s">
        <v>63</v>
      </c>
      <c r="AI22" s="11"/>
      <c r="AJ22" s="11"/>
      <c r="AK22" s="31">
        <v>123456789</v>
      </c>
      <c r="AL22" s="11" t="s">
        <v>7</v>
      </c>
      <c r="AM22" s="31">
        <v>123456789</v>
      </c>
      <c r="AN22" s="11" t="s">
        <v>7</v>
      </c>
      <c r="AO22" s="11" t="s">
        <v>63</v>
      </c>
      <c r="AP22" s="11"/>
      <c r="AQ22" s="11"/>
      <c r="AR22" s="11"/>
      <c r="AS22" s="11" t="s">
        <v>826</v>
      </c>
      <c r="AT22" s="11"/>
      <c r="AU22" s="11" t="s">
        <v>63</v>
      </c>
      <c r="AV22" s="11"/>
      <c r="AW22" s="12" t="s">
        <v>63</v>
      </c>
      <c r="AX22" s="11"/>
      <c r="AY22" s="16"/>
      <c r="AZ22" s="11"/>
      <c r="BA22" s="11"/>
      <c r="BB22" s="11"/>
      <c r="BC22" s="11" t="s">
        <v>831</v>
      </c>
      <c r="BD22" s="11"/>
      <c r="BE22" s="11" t="s">
        <v>490</v>
      </c>
      <c r="BF22" s="11" t="s">
        <v>365</v>
      </c>
      <c r="BG22" s="11" t="s">
        <v>365</v>
      </c>
      <c r="BH22" s="11" t="s">
        <v>490</v>
      </c>
      <c r="BI22" s="12">
        <v>212</v>
      </c>
      <c r="BJ22" s="11"/>
      <c r="BK22" s="16"/>
      <c r="BL22" s="11" t="s">
        <v>63</v>
      </c>
      <c r="BM22" s="11"/>
      <c r="BN22" s="11"/>
      <c r="BO22" s="11"/>
      <c r="BP22" s="11"/>
      <c r="BQ22" s="11"/>
      <c r="BR22" s="11"/>
      <c r="BS22" s="11"/>
      <c r="BT22" s="11" t="s">
        <v>63</v>
      </c>
      <c r="BU22" s="12"/>
      <c r="BV22" s="11"/>
      <c r="BW22" s="16"/>
      <c r="BX22" s="11"/>
      <c r="BY22" s="11"/>
      <c r="BZ22" s="11"/>
      <c r="CA22" s="11"/>
      <c r="CB22" s="11"/>
      <c r="CC22" s="11"/>
      <c r="CD22" s="11"/>
      <c r="CE22" s="11"/>
      <c r="CF22" s="11"/>
      <c r="CG22" s="12"/>
      <c r="CH22" s="11"/>
      <c r="CI22" s="16"/>
      <c r="CJ22" s="11"/>
      <c r="CK22" s="11"/>
      <c r="CL22" s="11" t="s">
        <v>828</v>
      </c>
      <c r="CM22" s="11" t="s">
        <v>391</v>
      </c>
      <c r="CN22" s="11" t="s">
        <v>391</v>
      </c>
      <c r="CO22" s="11" t="s">
        <v>391</v>
      </c>
      <c r="CP22" s="11"/>
      <c r="CQ22" s="11"/>
      <c r="CR22" s="11" t="s">
        <v>827</v>
      </c>
      <c r="CS22" s="12"/>
      <c r="CT22" s="11"/>
      <c r="CU22" s="16"/>
      <c r="CV22" s="11"/>
      <c r="CW22" s="11" t="s">
        <v>827</v>
      </c>
      <c r="CX22" s="11"/>
      <c r="CY22" s="11"/>
      <c r="CZ22" s="11"/>
      <c r="DA22" s="11"/>
      <c r="DB22" s="11" t="s">
        <v>832</v>
      </c>
      <c r="DC22" s="11"/>
      <c r="DD22" s="11"/>
      <c r="DE22" s="12"/>
      <c r="DF22" s="11"/>
      <c r="DG22" s="11" t="s">
        <v>63</v>
      </c>
      <c r="DH22" s="11"/>
      <c r="DI22" s="16"/>
      <c r="DJ22" s="11"/>
      <c r="DK22" s="11"/>
      <c r="DL22" s="11"/>
      <c r="DM22" s="11"/>
      <c r="DN22" s="11"/>
      <c r="DO22" s="11"/>
      <c r="DP22" s="11"/>
      <c r="DQ22" s="11"/>
      <c r="DR22" s="11"/>
      <c r="DS22" s="12"/>
      <c r="DT22" s="11"/>
      <c r="DU22" s="16"/>
      <c r="DV22" s="11"/>
      <c r="DW22" s="11"/>
      <c r="DX22" s="11"/>
      <c r="DY22" s="11"/>
      <c r="DZ22" s="11"/>
      <c r="EA22" s="11"/>
      <c r="EB22" s="11"/>
      <c r="EC22" s="11"/>
      <c r="ED22" s="11"/>
      <c r="EE22" s="12"/>
      <c r="EF22" s="11"/>
      <c r="EG22" s="16"/>
      <c r="EH22" s="11"/>
      <c r="EI22" s="11"/>
      <c r="EJ22" s="11"/>
      <c r="EK22" s="11"/>
      <c r="EL22" s="11"/>
      <c r="EM22" s="11"/>
      <c r="EN22" s="11"/>
      <c r="EO22" s="11"/>
      <c r="EP22" s="11"/>
      <c r="EQ22" s="12"/>
      <c r="ER22" s="11"/>
      <c r="ES22" s="16"/>
      <c r="ET22" s="11"/>
      <c r="EU22" s="11"/>
      <c r="EV22" s="11"/>
      <c r="EW22" s="11"/>
      <c r="EX22" s="11"/>
      <c r="EY22" s="11"/>
      <c r="EZ22" s="11"/>
      <c r="FA22" s="11"/>
      <c r="FB22" s="11"/>
      <c r="FC22" s="12"/>
      <c r="FD22" s="11"/>
      <c r="FE22" s="16"/>
      <c r="FF22" s="11"/>
      <c r="FG22" s="11"/>
      <c r="FH22" s="11"/>
      <c r="FI22" s="11"/>
      <c r="FJ22" s="11"/>
      <c r="FK22" s="11"/>
      <c r="FL22" s="11"/>
      <c r="FM22" s="11"/>
      <c r="FN22" s="11"/>
      <c r="FO22" s="12"/>
      <c r="FP22" s="11"/>
      <c r="FQ22" s="16"/>
      <c r="FR22" s="11" t="s">
        <v>55</v>
      </c>
      <c r="FS22" t="s">
        <v>825</v>
      </c>
      <c r="FT22" s="11" t="s">
        <v>439</v>
      </c>
      <c r="FU22" s="11"/>
      <c r="FV22" s="11" t="s">
        <v>840</v>
      </c>
      <c r="FW22" s="11"/>
      <c r="FX22" s="11"/>
      <c r="FY22" s="11"/>
      <c r="FZ22" s="11"/>
      <c r="GA22" s="12"/>
      <c r="GB22" s="11"/>
      <c r="GC22" s="16"/>
    </row>
    <row r="23" spans="1:185" ht="15.75" customHeight="1" x14ac:dyDescent="0.25">
      <c r="A23" s="32" t="str">
        <f t="shared" si="0"/>
        <v>https://pensionresource.website/EAMain.php?content=EAMain.PlanForms.PBGCxml&amp;0a=&amp;0d=&amp;0dn=X&amp;i1a=Test Plan&amp;i1b=442299&amp;i1c=&amp;i2a=Test Plan&amp;i2b=425 TEST CT&amp;i2c=&amp;i2d=Washington&amp;i2e=DC&amp;i2f=12345&amp;i2g=&amp;i2p=1234567890&amp;i2pext=&amp;i2m=mask@pbgc.gov&amp;i2h1=John Doe&amp;i2h2=johndoe@testplan.com&amp;i2h3=1234567890&amp;i2h3e=&amp;i2ip=&amp;i2ipetx=&amp;i31=&amp;i32=&amp;i33=&amp;i33e=&amp;i4a=TEST PLAN&amp;i4b1b=2025-01-01&amp;i4b1e=2025-12-31&amp;i4b2n=&amp;i4b2y=X&amp;i4b3=X&amp;i4b3dt=&amp;i4b4=&amp;i4c1e=123456789&amp;i4c1p=002&amp;i4c2e=123456789&amp;i4c2p=002&amp;i4c3y=X&amp;i4c3pn=&amp;i4c3ein=&amp;i4c3e=&amp;i4d=2022-01-01&amp;i4em=&amp;i4es=X&amp;i4ec=&amp;i4fn=X&amp;i4fy=&amp;i4f1=&amp;i4f2=&amp;i4f3y=&amp;i4f3n=&amp;ii5a=2024-12-31&amp;ii5b1=&amp;ii5b2a=5&amp;ii5b2t=0&amp;ii5b2r=0&amp;ii5b2tot=5&amp;ii5b3=530&amp;iii6a=&amp;iii6b=&amp;iii7a=X&amp;iii7an=&amp;iii7av=&amp;iii7as=&amp;iii7a4=&amp;iii7ap=&amp;iii7ad=&amp;iii7bn=&amp;iii7by=X&amp;iii7c1s=&amp;iii7c1a=&amp;iii7c1c=&amp;iii7c21=&amp;iii7c22=&amp;iii7c23=&amp;iii7c2c=&amp;iii7c2r=&amp;iii7c3m=&amp;iii7dest=&amp;iii7d1=&amp;iii7d2=&amp;iii7d3=&amp;iii7d4=&amp;iii7e=&amp;iii7f=&amp;iii7g=&amp;iii7h1=3585&amp;iii7h2=125&amp;iii7h3=125&amp;iii7i=&amp;iv8a=&amp;iv8b=&amp;iv9=655&amp;iv9m=&amp;v10a=&amp;v10b=&amp;v10c=&amp;v11=655&amp;v12e=&amp;v12c=&amp;v12r=&amp;v12ach=&amp;iv13dt=2025-10-01&amp;iv13m=&amp;iv13t=&amp;iv13d=&amp;iv13c=&amp;iv13f=&amp;iv13h=X&amp;iv13e=Testing the new functionality via My PAA&amp;vi14a1=&amp;vi14a2=&amp;vi14bein1=&amp;vi14bpn1=&amp;vi14bdt1=&amp;vi14cm1=&amp;vi14cc1=&amp;vi14cs1=&amp;vi14co1=&amp;vi14e1y1=&amp;vi14e1n1=&amp;vi14e2y1=&amp;vi14bein2=&amp;vi14bpn2=&amp;vi14bdt2=&amp;vi14cm2=&amp;vi14cc2=&amp;vi14cs2=&amp;vi14co2=&amp;vi14e1y2=&amp;vi14e1n2=&amp;vi14e2y2=&amp;vi14bein=&amp;vi14bpn=&amp;vi14d=&amp;vi14cm=&amp;vi14cc=&amp;vi14cs=&amp;vi14co=&amp;vi14e1y=&amp;vi14e1n=&amp;vi14e2y=&amp;vi15=&amp;vi16dt=&amp;vi16aps=&amp;vi16sps=&amp;vi16as=&amp;vi16ss=&amp;vi16o=&amp;vi17a1e=&amp;vi17a1ed=&amp;vi17a2e=&amp;vi17a2ed=&amp;vi17b2=&amp;vi17b1=&amp;vi18as=&amp;vi18ae=&amp;vi18bein=&amp;vi18bpn=&amp;vi18c=&amp;vi19a=&amp;vi19by=&amp;vi19bn=&amp;vi19c1=&amp;vi19c2=&amp;vi19c3=&amp;vi19c4=&amp;vi19c5=&amp;vi19c6=&amp;vi19c7=&amp;viii20n=John Doe&amp;viii20e=johndoe@testplan.com&amp;viii20p=1234567890&amp;viii20pe=&amp;viii20pd=2024-11-01T14:09:47&amp;viii21n=&amp;viii21f=&amp;viii21e=&amp;viii21no=&amp;viii21p=&amp;viii21pe=&amp;viii21d=&amp;#</v>
      </c>
      <c r="B23" s="32" t="s">
        <v>818</v>
      </c>
      <c r="C23" s="32"/>
      <c r="D23" s="32"/>
      <c r="E23" s="32" t="s">
        <v>63</v>
      </c>
      <c r="F23" s="32" t="s">
        <v>351</v>
      </c>
      <c r="G23" s="32" t="s">
        <v>848</v>
      </c>
      <c r="H23" s="32"/>
      <c r="I23" s="32" t="s">
        <v>351</v>
      </c>
      <c r="J23" s="32" t="s">
        <v>841</v>
      </c>
      <c r="K23" s="32"/>
      <c r="L23" s="32" t="s">
        <v>383</v>
      </c>
      <c r="M23" s="32" t="s">
        <v>189</v>
      </c>
      <c r="N23" s="32">
        <v>12345</v>
      </c>
      <c r="O23" s="32"/>
      <c r="P23" s="32">
        <v>1234567890</v>
      </c>
      <c r="Q23" s="32"/>
      <c r="R23" s="4" t="s">
        <v>69</v>
      </c>
      <c r="S23" s="32" t="s">
        <v>55</v>
      </c>
      <c r="T23" t="s">
        <v>825</v>
      </c>
      <c r="U23" s="32">
        <v>1234567890</v>
      </c>
      <c r="V23" s="32"/>
      <c r="W23" s="32"/>
      <c r="X23" s="32"/>
      <c r="Y23" s="32"/>
      <c r="Z23" s="32"/>
      <c r="AA23" s="32"/>
      <c r="AB23" s="32"/>
      <c r="AC23" s="32" t="s">
        <v>819</v>
      </c>
      <c r="AD23" s="32" t="s">
        <v>820</v>
      </c>
      <c r="AE23" s="32" t="s">
        <v>821</v>
      </c>
      <c r="AF23" s="32"/>
      <c r="AG23" s="32" t="s">
        <v>63</v>
      </c>
      <c r="AH23" s="32" t="s">
        <v>63</v>
      </c>
      <c r="AI23" s="32"/>
      <c r="AJ23" s="32"/>
      <c r="AK23" s="32">
        <v>123456789</v>
      </c>
      <c r="AL23" s="32" t="s">
        <v>307</v>
      </c>
      <c r="AM23" s="32">
        <v>123456789</v>
      </c>
      <c r="AN23" s="32" t="s">
        <v>307</v>
      </c>
      <c r="AO23" s="32" t="s">
        <v>63</v>
      </c>
      <c r="AP23" s="32"/>
      <c r="AQ23" s="32"/>
      <c r="AR23" s="32"/>
      <c r="AS23" s="32" t="s">
        <v>842</v>
      </c>
      <c r="AT23" s="32"/>
      <c r="AU23" s="32" t="s">
        <v>63</v>
      </c>
      <c r="AV23" s="32"/>
      <c r="AW23" s="32" t="s">
        <v>63</v>
      </c>
      <c r="AX23" s="32"/>
      <c r="AY23" s="32"/>
      <c r="AZ23" s="32"/>
      <c r="BA23" s="32"/>
      <c r="BB23" s="32"/>
      <c r="BC23" s="32" t="s">
        <v>831</v>
      </c>
      <c r="BD23" s="32"/>
      <c r="BE23" s="32" t="s">
        <v>843</v>
      </c>
      <c r="BF23" s="32" t="s">
        <v>365</v>
      </c>
      <c r="BG23" s="32" t="s">
        <v>365</v>
      </c>
      <c r="BH23" s="32" t="s">
        <v>843</v>
      </c>
      <c r="BI23" s="32" t="s">
        <v>847</v>
      </c>
      <c r="BJ23" s="32"/>
      <c r="BK23" s="32"/>
      <c r="BL23" s="32" t="s">
        <v>63</v>
      </c>
      <c r="BM23" s="32"/>
      <c r="BN23" s="32"/>
      <c r="BO23" s="32"/>
      <c r="BP23" s="32"/>
      <c r="BQ23" s="32"/>
      <c r="BR23" s="32"/>
      <c r="BS23" s="32"/>
      <c r="BT23" s="32" t="s">
        <v>63</v>
      </c>
      <c r="BU23" s="32"/>
      <c r="BV23" s="32"/>
      <c r="BW23" s="32"/>
      <c r="BX23" s="32"/>
      <c r="BY23" s="32"/>
      <c r="BZ23" s="32"/>
      <c r="CA23" s="32"/>
      <c r="CB23" s="32"/>
      <c r="CC23" s="32"/>
      <c r="CD23" s="32"/>
      <c r="CE23" s="32"/>
      <c r="CF23" s="32"/>
      <c r="CG23" s="32"/>
      <c r="CH23" s="32"/>
      <c r="CI23" s="32"/>
      <c r="CJ23" s="32"/>
      <c r="CK23" s="32"/>
      <c r="CL23" s="32" t="s">
        <v>846</v>
      </c>
      <c r="CM23" s="32" t="s">
        <v>845</v>
      </c>
      <c r="CN23" s="32" t="s">
        <v>845</v>
      </c>
      <c r="CO23" s="32"/>
      <c r="CP23" s="32"/>
      <c r="CQ23" s="32"/>
      <c r="CR23" s="32" t="s">
        <v>844</v>
      </c>
      <c r="CS23" s="32"/>
      <c r="CT23" s="32"/>
      <c r="CU23" s="32"/>
      <c r="CV23" s="32"/>
      <c r="CW23" s="32" t="s">
        <v>844</v>
      </c>
      <c r="CX23" s="32"/>
      <c r="CY23" s="32"/>
      <c r="CZ23" s="32"/>
      <c r="DA23" s="32"/>
      <c r="DB23" s="32" t="s">
        <v>849</v>
      </c>
      <c r="DC23" s="32"/>
      <c r="DD23" s="32"/>
      <c r="DE23" s="32"/>
      <c r="DF23" s="32"/>
      <c r="DG23" s="32"/>
      <c r="DH23" s="32" t="s">
        <v>63</v>
      </c>
      <c r="DI23" s="32" t="s">
        <v>839</v>
      </c>
      <c r="DJ23" s="32"/>
      <c r="DK23" s="32"/>
      <c r="DL23" s="32"/>
      <c r="DM23" s="32"/>
      <c r="DN23" s="32"/>
      <c r="DO23" s="32"/>
      <c r="DP23" s="32"/>
      <c r="DQ23" s="32"/>
      <c r="DR23" s="32"/>
      <c r="DS23" s="32"/>
      <c r="DT23" s="32"/>
      <c r="DU23" s="32"/>
      <c r="DV23" s="32"/>
      <c r="DW23" s="32"/>
      <c r="DX23" s="32"/>
      <c r="DY23" s="32"/>
      <c r="DZ23" s="32"/>
      <c r="EA23" s="32"/>
      <c r="EB23" s="32"/>
      <c r="EC23" s="32"/>
      <c r="ED23" s="32"/>
      <c r="EE23" s="32"/>
      <c r="EF23" s="32"/>
      <c r="EG23" s="32"/>
      <c r="EH23" s="32"/>
      <c r="EI23" s="32"/>
      <c r="EJ23" s="32"/>
      <c r="EK23" s="32"/>
      <c r="EL23" s="32"/>
      <c r="EM23" s="32"/>
      <c r="EN23" s="32"/>
      <c r="EO23" s="32"/>
      <c r="EP23" s="32"/>
      <c r="EQ23" s="32"/>
      <c r="ER23" s="32"/>
      <c r="ES23" s="32"/>
      <c r="ET23" s="32"/>
      <c r="EU23" s="32"/>
      <c r="EV23" s="32"/>
      <c r="EW23" s="32"/>
      <c r="EX23" s="32"/>
      <c r="EY23" s="32"/>
      <c r="EZ23" s="32"/>
      <c r="FA23" s="32"/>
      <c r="FB23" s="32"/>
      <c r="FC23" s="32"/>
      <c r="FD23" s="32"/>
      <c r="FE23" s="32"/>
      <c r="FF23" s="32"/>
      <c r="FG23" s="32"/>
      <c r="FH23" s="32"/>
      <c r="FI23" s="32"/>
      <c r="FJ23" s="32"/>
      <c r="FK23" s="32"/>
      <c r="FL23" s="32"/>
      <c r="FM23" s="32"/>
      <c r="FN23" s="32"/>
      <c r="FO23" s="32"/>
      <c r="FP23" s="32"/>
      <c r="FQ23" s="32"/>
      <c r="FR23" s="32" t="s">
        <v>55</v>
      </c>
      <c r="FS23" s="32" t="s">
        <v>825</v>
      </c>
      <c r="FT23" s="32" t="s">
        <v>439</v>
      </c>
      <c r="FU23" s="32"/>
      <c r="FV23" s="32" t="s">
        <v>850</v>
      </c>
      <c r="FW23" s="32"/>
      <c r="FX23" s="32"/>
      <c r="FY23" s="32"/>
      <c r="FZ23" s="32"/>
      <c r="GA23" s="32"/>
      <c r="GB23" s="32"/>
      <c r="GC23" s="32"/>
    </row>
    <row r="24" spans="1:185" ht="15.75" customHeight="1" x14ac:dyDescent="0.25">
      <c r="A24" s="32" t="str">
        <f t="shared" si="0"/>
        <v>https://pensionresource.website/EAMain.php?content=EAMain.PlanForms.PBGCxml&amp;0a=&amp;0d=&amp;0dn=X&amp;i1a=Test&amp;i1b=111100&amp;i1c=TL45AC&amp;i2a=Test&amp;i2b=2345&amp;i2c=&amp;i2d=Washington&amp;i2e=DC&amp;i2f=20052&amp;i2g=&amp;i2p=&amp;i2pext=&amp;i2m=&amp;i2h1=Test&amp;i2h2=mask@pbgc.gov&amp;i2h3=4564564561&amp;i2h3e=1234&amp;i2ip=&amp;i2ipetx=&amp;i31=&amp;i32=&amp;i33=&amp;i33e=&amp;i4a=2016 ME Test Plan&amp;i4b1b=2016-01-01&amp;i4b1e=2016-12-31&amp;i4b2n=&amp;i4b2y=X&amp;i4b3=&amp;i4b3dt=&amp;i4b4=&amp;i4c1e=779999999&amp;i4c1p=444&amp;i4c2e=779999999&amp;i4c2p=444&amp;i4c3y=X&amp;i4c3pn=&amp;i4c3ein=&amp;i4c3e=&amp;i4d=2016-01-01&amp;i4em=&amp;i4es=&amp;i4ec=&amp;i4fn=&amp;i4fy=X&amp;i4f1=2016-01-01&amp;i4f2=2016-01-01&amp;i4f3y=X&amp;i4f3n=&amp;ii5a=2016-01-01&amp;ii5b1=&amp;ii5b2a=20&amp;ii5b2t=50&amp;ii5b2r=20&amp;ii5b2tot=90&amp;ii5b3=&amp;iii6a=&amp;iii6b=&amp;iii7a=&amp;iii7an=&amp;iii7av=&amp;iii7as=&amp;iii7a4=&amp;iii7ap=&amp;iii7ad=&amp;iii7bn=&amp;iii7by=&amp;iii7c1s=&amp;iii7c1a=&amp;iii7c1c=&amp;iii7c21=&amp;iii7c22=&amp;iii7c23=&amp;iii7c2c=&amp;iii7c2r=&amp;iii7c3m=&amp;iii7dest=&amp;iii7d1=&amp;iii7d2=&amp;iii7d3=&amp;iii7d4=&amp;iii7e=&amp;iii7f=&amp;iii7g=&amp;iii7h1=&amp;iii7h2=&amp;iii7h3=&amp;iii7i=&amp;iv8a=&amp;iv8b=&amp;iv9=&amp;iv9m=1080&amp;v10a=0&amp;v10b=0&amp;v10c=0&amp;v11=1080&amp;v12e=&amp;v12c=&amp;v12r=&amp;v12ach=&amp;iv13dt=FinalFilingEventDate&amp;iv13m=&amp;iv13t=&amp;iv13d=&amp;iv13c=X&amp;iv13f=&amp;iv13h=&amp;iv13e=Please provide your explanation here&amp;vi14a1=&amp;vi14a2=&amp;vi14bein1=&amp;vi14bpn1=&amp;vi14bdt1=&amp;vi14cm1=&amp;vi14cc1=&amp;vi14cs1=&amp;vi14co1=&amp;vi14e1y1=&amp;vi14e1n1=&amp;vi14e2y1=&amp;vi14bein2=&amp;vi14bpn2=&amp;vi14bdt2=&amp;vi14cm2=&amp;vi14cc2=&amp;vi14cs2=&amp;vi14co2=&amp;vi14e1y2=&amp;vi14e1n2=&amp;vi14e2y2=&amp;vi14bein=&amp;vi14bpn=&amp;vi14d=&amp;vi14cm=&amp;vi14cc=&amp;vi14cs=&amp;vi14co=&amp;vi14e1y=&amp;vi14e1n=&amp;vi14e2y=&amp;vi15=&amp;vi16dt=&amp;vi16aps=&amp;vi16sps=&amp;vi16as=&amp;vi16ss=&amp;vi16o=&amp;vi17a1e=30&amp;vi17a1ed=&amp;vi17a2e=34&amp;vi17a2ed=&amp;vi17b2=4&amp;vi17b1=30&amp;vi18as=&amp;vi18ae=&amp;vi18bein=&amp;vi18bpn=&amp;vi18c=&amp;vi19a=&amp;vi19by=&amp;vi19bn=&amp;vi19c1=&amp;vi19c2=&amp;vi19c3=&amp;vi19c4=&amp;vi19c5=&amp;vi19c6=&amp;vi19c7=&amp;viii20n=BETH TEST&amp;viii20e=BOGUS@PBGC.GOVXXX&amp;viii20p=2023264870&amp;viii20pe=345451&amp;viii20pd=2016-10-27T10:00:00&amp;viii21n=&amp;viii21f=&amp;viii21e=&amp;viii21no=&amp;viii21p=&amp;viii21pe=&amp;viii21d=&amp;#</v>
      </c>
      <c r="B24" s="11" t="s">
        <v>851</v>
      </c>
      <c r="C24" s="31"/>
      <c r="D24" s="38"/>
      <c r="E24" s="38" t="s">
        <v>63</v>
      </c>
      <c r="F24" s="38" t="s">
        <v>66</v>
      </c>
      <c r="G24" s="38" t="s">
        <v>471</v>
      </c>
      <c r="H24" s="38" t="s">
        <v>447</v>
      </c>
      <c r="I24" s="31" t="s">
        <v>66</v>
      </c>
      <c r="J24" s="31" t="s">
        <v>432</v>
      </c>
      <c r="K24" s="31"/>
      <c r="L24" s="31" t="s">
        <v>383</v>
      </c>
      <c r="M24" s="31" t="s">
        <v>189</v>
      </c>
      <c r="N24" s="11" t="s">
        <v>433</v>
      </c>
      <c r="O24" s="31"/>
      <c r="P24" s="38"/>
      <c r="Q24" s="38"/>
      <c r="R24" s="38"/>
      <c r="S24" s="38" t="s">
        <v>66</v>
      </c>
      <c r="T24" t="s">
        <v>69</v>
      </c>
      <c r="U24" s="31" t="s">
        <v>434</v>
      </c>
      <c r="V24" s="31" t="s">
        <v>440</v>
      </c>
      <c r="W24" s="31"/>
      <c r="X24" s="31"/>
      <c r="Y24" s="31"/>
      <c r="Z24" s="11"/>
      <c r="AA24" s="31"/>
      <c r="AB24" s="38"/>
      <c r="AC24" s="38" t="s">
        <v>429</v>
      </c>
      <c r="AD24" s="38" t="s">
        <v>430</v>
      </c>
      <c r="AE24" s="38" t="s">
        <v>431</v>
      </c>
      <c r="AF24" s="38"/>
      <c r="AG24" s="31" t="s">
        <v>63</v>
      </c>
      <c r="AH24" s="31"/>
      <c r="AI24" s="31"/>
      <c r="AJ24" s="31"/>
      <c r="AK24" s="31" t="s">
        <v>852</v>
      </c>
      <c r="AL24" s="11" t="s">
        <v>853</v>
      </c>
      <c r="AM24" s="31" t="s">
        <v>852</v>
      </c>
      <c r="AN24" s="38" t="s">
        <v>853</v>
      </c>
      <c r="AO24" s="38" t="s">
        <v>63</v>
      </c>
      <c r="AP24" s="38"/>
      <c r="AQ24" s="38"/>
      <c r="AR24" s="38"/>
      <c r="AS24" s="31" t="s">
        <v>430</v>
      </c>
      <c r="AT24" s="31"/>
      <c r="AU24" s="31"/>
      <c r="AV24" s="31"/>
      <c r="AW24" s="31"/>
      <c r="AX24" s="11" t="s">
        <v>63</v>
      </c>
      <c r="AY24" s="31" t="s">
        <v>430</v>
      </c>
      <c r="AZ24" s="38" t="s">
        <v>430</v>
      </c>
      <c r="BA24" s="38" t="s">
        <v>63</v>
      </c>
      <c r="BB24" s="38"/>
      <c r="BC24" s="38" t="s">
        <v>430</v>
      </c>
      <c r="BD24" s="38"/>
      <c r="BE24" s="31" t="s">
        <v>391</v>
      </c>
      <c r="BF24" s="31" t="s">
        <v>390</v>
      </c>
      <c r="BG24" s="31" t="s">
        <v>391</v>
      </c>
      <c r="BH24" s="31" t="s">
        <v>441</v>
      </c>
      <c r="BI24" s="31"/>
      <c r="BJ24" s="11"/>
      <c r="BK24" s="31"/>
      <c r="BL24" s="38"/>
      <c r="BM24" s="38"/>
      <c r="BN24" s="38"/>
      <c r="BO24" s="38"/>
      <c r="BP24" s="38"/>
      <c r="BQ24" s="31"/>
      <c r="BR24" s="31"/>
      <c r="BS24" s="31"/>
      <c r="BT24" s="31"/>
      <c r="BU24" s="31"/>
      <c r="BV24" s="11"/>
      <c r="BW24" s="31"/>
      <c r="BX24" s="38"/>
      <c r="BY24" s="38"/>
      <c r="BZ24" s="38"/>
      <c r="CA24" s="38"/>
      <c r="CB24" s="38"/>
      <c r="CC24" s="31"/>
      <c r="CD24" s="31"/>
      <c r="CE24" s="31"/>
      <c r="CF24" s="31"/>
      <c r="CG24" s="31"/>
      <c r="CH24" s="11"/>
      <c r="CI24" s="31"/>
      <c r="CJ24" s="38"/>
      <c r="CK24" s="38"/>
      <c r="CL24" s="38"/>
      <c r="CM24" s="38"/>
      <c r="CN24" s="38"/>
      <c r="CO24" s="31"/>
      <c r="CP24" s="31"/>
      <c r="CQ24" s="31"/>
      <c r="CR24" s="31"/>
      <c r="CS24" s="31" t="s">
        <v>857</v>
      </c>
      <c r="CT24" s="11" t="s">
        <v>365</v>
      </c>
      <c r="CU24" s="31" t="s">
        <v>365</v>
      </c>
      <c r="CV24" s="38" t="s">
        <v>365</v>
      </c>
      <c r="CW24" s="38" t="s">
        <v>857</v>
      </c>
      <c r="CX24" s="38"/>
      <c r="CY24" s="38"/>
      <c r="CZ24" s="38"/>
      <c r="DA24" s="31"/>
      <c r="DB24" s="31" t="s">
        <v>858</v>
      </c>
      <c r="DC24" s="31"/>
      <c r="DD24" s="31"/>
      <c r="DE24" s="31"/>
      <c r="DF24" s="11" t="s">
        <v>63</v>
      </c>
      <c r="DG24" s="11"/>
      <c r="DH24" s="11"/>
      <c r="DI24" s="31" t="s">
        <v>464</v>
      </c>
      <c r="DJ24" s="38"/>
      <c r="DK24" s="38"/>
      <c r="DL24" s="38"/>
      <c r="DM24" s="38"/>
      <c r="DN24" s="38"/>
      <c r="DO24" s="31"/>
      <c r="DP24" s="31"/>
      <c r="DQ24" s="31"/>
      <c r="DR24" s="31"/>
      <c r="DS24" s="31"/>
      <c r="DT24" s="11"/>
      <c r="DU24" s="31"/>
      <c r="DV24" s="38"/>
      <c r="DW24" s="38"/>
      <c r="DX24" s="38"/>
      <c r="DY24" s="38"/>
      <c r="DZ24" s="38"/>
      <c r="EA24" s="31"/>
      <c r="EB24" s="31"/>
      <c r="EC24" s="31"/>
      <c r="ED24" s="31"/>
      <c r="EE24" s="31"/>
      <c r="EF24" s="11"/>
      <c r="EG24" s="31"/>
      <c r="EH24" s="38"/>
      <c r="EI24" s="38"/>
      <c r="EJ24" s="38"/>
      <c r="EK24" s="38"/>
      <c r="EL24" s="38"/>
      <c r="EM24" s="31"/>
      <c r="EN24" s="31"/>
      <c r="EO24" s="31"/>
      <c r="EP24" s="31"/>
      <c r="EQ24" s="31"/>
      <c r="ER24" s="11"/>
      <c r="ES24" s="31"/>
      <c r="ET24" s="38"/>
      <c r="EU24" s="38"/>
      <c r="EV24" s="38"/>
      <c r="EW24" s="38" t="s">
        <v>410</v>
      </c>
      <c r="EX24" s="38"/>
      <c r="EY24" s="31" t="s">
        <v>859</v>
      </c>
      <c r="EZ24" s="31"/>
      <c r="FA24" s="31" t="s">
        <v>465</v>
      </c>
      <c r="FB24" s="31" t="s">
        <v>410</v>
      </c>
      <c r="FC24" s="31"/>
      <c r="FD24" s="11"/>
      <c r="FE24" s="31"/>
      <c r="FF24" s="38"/>
      <c r="FG24" s="38"/>
      <c r="FH24" s="38"/>
      <c r="FI24" s="38"/>
      <c r="FJ24" s="38"/>
      <c r="FK24" s="31"/>
      <c r="FL24" s="31"/>
      <c r="FM24" s="31"/>
      <c r="FN24" s="31"/>
      <c r="FO24" s="31"/>
      <c r="FP24" s="11"/>
      <c r="FQ24" s="31"/>
      <c r="FR24" s="38" t="s">
        <v>466</v>
      </c>
      <c r="FS24" t="s">
        <v>469</v>
      </c>
      <c r="FT24" s="38" t="s">
        <v>467</v>
      </c>
      <c r="FU24" s="38" t="s">
        <v>468</v>
      </c>
      <c r="FV24" s="38" t="s">
        <v>470</v>
      </c>
      <c r="FW24" s="31"/>
      <c r="FX24" s="31"/>
      <c r="FY24" s="31"/>
      <c r="FZ24" s="31"/>
      <c r="GA24" s="31"/>
      <c r="GB24" s="11"/>
      <c r="GC24" s="31"/>
    </row>
    <row r="25" spans="1:185" ht="15.75" customHeight="1" x14ac:dyDescent="0.25">
      <c r="A25" s="32" t="str">
        <f t="shared" si="0"/>
        <v>https://pensionresource.website/EAMain.php?content=EAMain.PlanForms.PBGCxml&amp;0a=&amp;0d=&amp;0dn=&amp;i1a=&amp;i1b=&amp;i1c=&amp;i2a=&amp;i2b=&amp;i2c=&amp;i2d=&amp;i2e=&amp;i2f=&amp;i2g=&amp;i2p=&amp;i2pext=&amp;i2m=&amp;i2h1=&amp;i2h2=&amp;i2h3=&amp;i2h3e=&amp;i2ip=&amp;i2ipetx=&amp;i31=&amp;i32=&amp;i33=&amp;i33e=&amp;i4a=&amp;i4b1b=&amp;i4b1e=&amp;i4b2n=&amp;i4b2y=&amp;i4b3=&amp;i4b3dt=&amp;i4b4=&amp;i4c1e=&amp;i4c1p=&amp;i4c2e=&amp;i4c2p=&amp;i4c3y=&amp;i4c3pn=&amp;i4c3ein=&amp;i4c3e=&amp;i4d=&amp;i4em=&amp;i4es=&amp;i4ec=&amp;i4fn=&amp;i4fy=&amp;i4f1=&amp;i4f2=&amp;i4f3y=&amp;i4f3n=&amp;ii5a=&amp;ii5b1=&amp;ii5b2a=&amp;ii5b2t=&amp;ii5b2r=&amp;ii5b2tot=&amp;ii5b3=&amp;iii6a=&amp;iii6b=&amp;iii7a=&amp;iii7an=&amp;iii7av=&amp;iii7as=&amp;iii7a4=&amp;iii7ap=&amp;iii7ad=&amp;iii7bn=&amp;iii7by=&amp;iii7c1s=&amp;iii7c1a=&amp;iii7c1c=&amp;iii7c21=&amp;iii7c22=&amp;iii7c23=&amp;iii7c2c=&amp;iii7c2r=&amp;iii7c3m=&amp;iii7dest=&amp;iii7d1=&amp;iii7d2=&amp;iii7d3=&amp;iii7d4=&amp;iii7e=&amp;iii7f=&amp;iii7g=&amp;iii7h1=&amp;iii7h2=&amp;iii7h3=&amp;iii7i=&amp;iv8a=&amp;iv8b=&amp;iv9=&amp;iv9m=&amp;v10a=&amp;v10b=&amp;v10c=&amp;v11=&amp;v12e=&amp;v12c=&amp;v12r=&amp;v12ach=&amp;iv13dt=&amp;iv13m=&amp;iv13t=&amp;iv13d=&amp;iv13c=&amp;iv13f=&amp;iv13h=&amp;iv13e=&amp;vi14a1=&amp;vi14a2=&amp;vi14bein1=&amp;vi14bpn1=&amp;vi14bdt1=&amp;vi14cm1=&amp;vi14cc1=&amp;vi14cs1=&amp;vi14co1=&amp;vi14e1y1=&amp;vi14e1n1=&amp;vi14e2y1=&amp;vi14bein2=&amp;vi14bpn2=&amp;vi14bdt2=&amp;vi14cm2=&amp;vi14cc2=&amp;vi14cs2=&amp;vi14co2=&amp;vi14e1y2=&amp;vi14e1n2=&amp;vi14e2y2=&amp;vi14bein=&amp;vi14bpn=&amp;vi14d=&amp;vi14cm=&amp;vi14cc=&amp;vi14cs=&amp;vi14co=&amp;vi14e1y=&amp;vi14e1n=&amp;vi14e2y=&amp;vi15=&amp;vi16dt=&amp;vi16aps=&amp;vi16sps=&amp;vi16as=&amp;vi16ss=&amp;vi16o=&amp;vi17a1e=&amp;vi17a1ed=&amp;vi17a2e=&amp;vi17a2ed=&amp;vi17b2=&amp;vi17b1=&amp;vi18as=&amp;vi18ae=&amp;vi18bein=&amp;vi18bpn=&amp;vi18c=&amp;vi19a=&amp;vi19by=&amp;vi19bn=&amp;vi19c1=&amp;vi19c2=&amp;vi19c3=&amp;vi19c4=&amp;vi19c5=&amp;vi19c6=&amp;vi19c7=&amp;viii20n=&amp;viii20e=&amp;viii20p=&amp;viii20pe=&amp;viii20pd=&amp;viii21n=&amp;viii21f=&amp;viii21e=&amp;viii21no=&amp;viii21p=&amp;viii21pe=&amp;viii21d=&amp;#</v>
      </c>
      <c r="B25" s="32"/>
      <c r="C25" s="32"/>
      <c r="D25" s="32"/>
      <c r="E25" s="32"/>
      <c r="F25" s="32"/>
      <c r="G25" s="32"/>
      <c r="H25" s="32"/>
      <c r="I25" s="32"/>
      <c r="J25" s="32"/>
      <c r="K25" s="32"/>
      <c r="L25" s="32"/>
      <c r="M25" s="32"/>
      <c r="N25" s="32"/>
      <c r="O25" s="32"/>
      <c r="P25" s="32"/>
      <c r="Q25" s="32"/>
      <c r="R25" s="32"/>
      <c r="S25" s="32"/>
      <c r="T25" s="32"/>
      <c r="U25" s="32"/>
      <c r="V25" s="39"/>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c r="BR25" s="32"/>
      <c r="BS25" s="32"/>
      <c r="BT25" s="32"/>
      <c r="BU25" s="32"/>
      <c r="BV25" s="32"/>
      <c r="BW25" s="32"/>
      <c r="BX25" s="32"/>
      <c r="BY25" s="32"/>
      <c r="BZ25" s="32"/>
      <c r="CA25" s="32"/>
      <c r="CB25" s="32"/>
      <c r="CC25" s="32"/>
      <c r="CD25" s="32"/>
      <c r="CE25" s="32"/>
      <c r="CF25" s="32"/>
      <c r="CG25" s="32"/>
      <c r="CH25" s="32"/>
      <c r="CI25" s="32"/>
      <c r="CJ25" s="32"/>
      <c r="CK25" s="32"/>
      <c r="CL25" s="32"/>
      <c r="CM25" s="32"/>
      <c r="CN25" s="32"/>
      <c r="CO25" s="32"/>
      <c r="CP25" s="32"/>
      <c r="CQ25" s="32"/>
      <c r="CR25" s="32"/>
      <c r="CS25" s="32"/>
      <c r="CT25" s="32"/>
      <c r="CU25" s="32"/>
      <c r="CV25" s="32"/>
      <c r="CW25" s="32"/>
      <c r="CX25" s="32"/>
      <c r="CY25" s="32"/>
      <c r="CZ25" s="32"/>
      <c r="DA25" s="32"/>
      <c r="DB25" s="32"/>
      <c r="DC25" s="32"/>
      <c r="DD25" s="32"/>
      <c r="DE25" s="32"/>
      <c r="DF25" s="32"/>
      <c r="DG25" s="32"/>
      <c r="DH25" s="32"/>
      <c r="DI25" s="32"/>
      <c r="DJ25" s="32"/>
      <c r="DK25" s="32"/>
      <c r="DL25" s="32"/>
      <c r="DM25" s="32"/>
      <c r="DN25" s="32"/>
      <c r="DO25" s="32"/>
      <c r="DP25" s="32"/>
      <c r="DQ25" s="32"/>
      <c r="DR25" s="32"/>
      <c r="DS25" s="32"/>
      <c r="DT25" s="32"/>
      <c r="DU25" s="32"/>
      <c r="DV25" s="32"/>
      <c r="DW25" s="32"/>
      <c r="DX25" s="32"/>
      <c r="DY25" s="32"/>
      <c r="DZ25" s="32"/>
      <c r="EA25" s="32"/>
      <c r="EB25" s="32"/>
      <c r="EC25" s="32"/>
      <c r="ED25" s="32"/>
      <c r="EE25" s="32"/>
      <c r="EF25" s="32"/>
      <c r="EG25" s="32"/>
      <c r="EH25" s="32"/>
      <c r="EI25" s="32"/>
      <c r="EJ25" s="32"/>
      <c r="EK25" s="32"/>
      <c r="EL25" s="32"/>
      <c r="EM25" s="32"/>
      <c r="EN25" s="32"/>
      <c r="EO25" s="32"/>
      <c r="EP25" s="32"/>
      <c r="EQ25" s="32"/>
      <c r="ER25" s="32"/>
      <c r="ES25" s="32"/>
      <c r="ET25" s="32"/>
      <c r="EU25" s="32"/>
      <c r="EV25" s="32"/>
      <c r="EW25" s="32"/>
      <c r="EX25" s="32"/>
      <c r="EY25" s="32"/>
      <c r="EZ25" s="32"/>
      <c r="FA25" s="32"/>
      <c r="FB25" s="32"/>
      <c r="FC25" s="32"/>
      <c r="FD25" s="32"/>
      <c r="FE25" s="32"/>
      <c r="FF25" s="32"/>
      <c r="FG25" s="32"/>
      <c r="FH25" s="32"/>
      <c r="FI25" s="32"/>
      <c r="FJ25" s="32"/>
      <c r="FK25" s="32"/>
      <c r="FL25" s="32"/>
      <c r="FM25" s="32"/>
      <c r="FN25" s="32"/>
      <c r="FO25" s="32"/>
      <c r="FP25" s="32"/>
      <c r="FQ25" s="32"/>
      <c r="FR25" s="32"/>
      <c r="FS25" s="32"/>
      <c r="FT25" s="32"/>
      <c r="FU25" s="32"/>
      <c r="FV25" s="32"/>
      <c r="FW25" s="32"/>
      <c r="FX25" s="32"/>
      <c r="FY25" s="32"/>
      <c r="FZ25" s="32"/>
      <c r="GA25" s="32"/>
      <c r="GB25" s="32"/>
      <c r="GC25" s="32"/>
    </row>
    <row r="26" spans="1:185" ht="15.75" customHeight="1" x14ac:dyDescent="0.25">
      <c r="A26" s="12"/>
      <c r="B26" s="13"/>
      <c r="C26" s="15"/>
      <c r="D26" s="12"/>
      <c r="E26" s="12"/>
      <c r="F26" s="12"/>
      <c r="G26" s="12"/>
      <c r="H26" s="12"/>
      <c r="I26" s="12"/>
      <c r="J26" s="12"/>
      <c r="K26" s="12"/>
      <c r="L26" s="12"/>
      <c r="M26" s="12"/>
      <c r="N26" s="13"/>
      <c r="O26" s="15"/>
      <c r="P26" s="12"/>
      <c r="Q26" s="12"/>
      <c r="R26" s="12"/>
      <c r="S26" s="12"/>
      <c r="T26" s="12"/>
      <c r="U26" s="12"/>
      <c r="V26" s="12"/>
      <c r="W26" s="12"/>
      <c r="X26" s="12"/>
      <c r="Y26" s="12"/>
      <c r="Z26" s="13"/>
      <c r="AA26" s="15"/>
      <c r="AB26" s="12"/>
      <c r="AC26" s="12"/>
      <c r="AD26" s="12"/>
      <c r="AE26" s="12"/>
      <c r="AF26" s="12"/>
      <c r="AG26" s="12"/>
      <c r="AH26" s="12"/>
      <c r="AI26" s="12"/>
      <c r="AJ26" s="12"/>
      <c r="AK26" s="12"/>
      <c r="AL26" s="13"/>
      <c r="AM26" s="15"/>
      <c r="AN26" s="12"/>
      <c r="AO26" s="12"/>
      <c r="AP26" s="12"/>
      <c r="AQ26" s="12"/>
      <c r="AR26" s="12"/>
      <c r="AS26" s="12"/>
      <c r="AT26" s="12"/>
      <c r="AU26" s="12"/>
      <c r="AV26" s="12"/>
      <c r="AW26" s="12"/>
      <c r="AX26" s="13"/>
      <c r="AY26" s="15"/>
      <c r="AZ26" s="12"/>
      <c r="BA26" s="12"/>
      <c r="BB26" s="12"/>
      <c r="BC26" s="12"/>
      <c r="BD26" s="12"/>
      <c r="BE26" s="12"/>
      <c r="BF26" s="12"/>
      <c r="BG26" s="12"/>
      <c r="BH26" s="12"/>
      <c r="BI26" s="12"/>
      <c r="BJ26" s="13"/>
      <c r="BK26" s="15"/>
      <c r="BL26" s="12"/>
      <c r="BM26" s="12"/>
      <c r="BN26" s="12"/>
      <c r="BO26" s="12"/>
      <c r="BP26" s="12"/>
      <c r="BQ26" s="12"/>
      <c r="BR26" s="12"/>
      <c r="BS26" s="12"/>
      <c r="BT26" s="12"/>
      <c r="BU26" s="12"/>
      <c r="BV26" s="13"/>
      <c r="BW26" s="15"/>
      <c r="BX26" s="12"/>
      <c r="BY26" s="12"/>
      <c r="BZ26" s="12"/>
      <c r="CA26" s="12"/>
      <c r="CB26" s="12"/>
      <c r="CC26" s="12"/>
      <c r="CD26" s="12"/>
      <c r="CE26" s="12"/>
      <c r="CF26" s="12"/>
      <c r="CG26" s="12"/>
      <c r="CH26" s="13"/>
      <c r="CI26" s="15"/>
      <c r="CJ26" s="12"/>
      <c r="CK26" s="12"/>
      <c r="CL26" s="12"/>
      <c r="CM26" s="12"/>
      <c r="CN26" s="12"/>
      <c r="CO26" s="12"/>
      <c r="CP26" s="12"/>
      <c r="CQ26" s="12"/>
      <c r="CR26" s="12"/>
      <c r="CS26" s="12"/>
      <c r="CT26" s="13"/>
      <c r="CU26" s="15"/>
      <c r="CV26" s="12"/>
      <c r="CW26" s="12"/>
      <c r="CX26" s="12"/>
      <c r="CY26" s="12"/>
      <c r="CZ26" s="12"/>
      <c r="DA26" s="12"/>
      <c r="DB26" s="12"/>
      <c r="DC26" s="12"/>
      <c r="DD26" s="12"/>
      <c r="DE26" s="12"/>
      <c r="DF26" s="13"/>
      <c r="DG26" s="13"/>
      <c r="DH26" s="13"/>
      <c r="DI26" s="15"/>
      <c r="DJ26" s="12"/>
      <c r="DK26" s="12"/>
      <c r="DL26" s="12"/>
      <c r="DM26" s="12"/>
      <c r="DN26" s="12"/>
      <c r="DO26" s="12"/>
      <c r="DP26" s="12"/>
      <c r="DQ26" s="12"/>
      <c r="DR26" s="12"/>
      <c r="DS26" s="12"/>
      <c r="DT26" s="13"/>
      <c r="DU26" s="15"/>
      <c r="DV26" s="12"/>
      <c r="DW26" s="12"/>
      <c r="DX26" s="12"/>
      <c r="DY26" s="12"/>
      <c r="DZ26" s="12"/>
      <c r="EA26" s="12"/>
      <c r="EB26" s="12"/>
      <c r="EC26" s="12"/>
      <c r="ED26" s="12"/>
      <c r="EE26" s="12"/>
      <c r="EF26" s="13"/>
      <c r="EG26" s="15"/>
      <c r="EH26" s="12"/>
      <c r="EI26" s="12"/>
      <c r="EJ26" s="12"/>
      <c r="EK26" s="12"/>
      <c r="EL26" s="12"/>
      <c r="EM26" s="12"/>
      <c r="EN26" s="12"/>
      <c r="EO26" s="12"/>
      <c r="EP26" s="12"/>
      <c r="EQ26" s="12"/>
      <c r="ER26" s="13"/>
      <c r="ES26" s="15"/>
      <c r="ET26" s="12"/>
      <c r="EU26" s="12"/>
      <c r="EV26" s="12"/>
      <c r="EW26" s="12"/>
      <c r="EX26" s="12"/>
      <c r="EY26" s="12"/>
      <c r="EZ26" s="12"/>
      <c r="FA26" s="12"/>
      <c r="FB26" s="12"/>
      <c r="FC26" s="12"/>
      <c r="FD26" s="13"/>
      <c r="FE26" s="15"/>
      <c r="FF26" s="12"/>
      <c r="FG26" s="12"/>
      <c r="FH26" s="12"/>
      <c r="FI26" s="12"/>
      <c r="FJ26" s="12"/>
      <c r="FK26" s="12"/>
      <c r="FL26" s="12"/>
      <c r="FM26" s="12"/>
      <c r="FN26" s="12"/>
      <c r="FO26" s="12"/>
      <c r="FP26" s="13"/>
      <c r="FQ26" s="15"/>
      <c r="FR26" s="12"/>
      <c r="FS26" s="12"/>
      <c r="FT26" s="12"/>
      <c r="FU26" s="12"/>
      <c r="FV26" s="12"/>
      <c r="FW26" s="12"/>
      <c r="FX26" s="12"/>
      <c r="FY26" s="12"/>
      <c r="FZ26" s="12"/>
      <c r="GA26" s="12"/>
      <c r="GB26" s="13"/>
      <c r="GC26" s="15"/>
    </row>
  </sheetData>
  <phoneticPr fontId="4" type="noConversion"/>
  <hyperlinks>
    <hyperlink ref="T6" r:id="rId1" xr:uid="{70227D4F-5125-45D5-A154-B62E26DD61C9}"/>
    <hyperlink ref="T9" r:id="rId2" xr:uid="{0EB9DF81-0F75-458B-81A4-CBA4A50AD82B}"/>
    <hyperlink ref="FS9" r:id="rId3" xr:uid="{8F9622E0-93D3-43AD-AA2E-D66420FAEF87}"/>
    <hyperlink ref="FS7" r:id="rId4" xr:uid="{51EFDABD-7ADC-4208-A415-EFDABF0DC137}"/>
    <hyperlink ref="T7" r:id="rId5" xr:uid="{E38E01AB-98B5-4B60-B21E-4B6B7EF34634}"/>
    <hyperlink ref="FY7" r:id="rId6" xr:uid="{7959D3B7-8734-4AB7-944B-13CE88792380}"/>
    <hyperlink ref="T8" r:id="rId7" xr:uid="{5B83412F-BE5B-48B7-BFD4-575266C165FD}"/>
    <hyperlink ref="FS8" r:id="rId8" xr:uid="{7F4C1410-EFB4-4546-B717-18961EDE60B6}"/>
    <hyperlink ref="T10" r:id="rId9" xr:uid="{5A01E2A7-5ADC-447E-92DC-F232BCD5B928}"/>
    <hyperlink ref="FS10" r:id="rId10" xr:uid="{DA31DAE3-4C42-4A63-9480-0ECD9B1073CA}"/>
    <hyperlink ref="T11" r:id="rId11" xr:uid="{75F436EE-6FDD-4816-8F1D-DA1ED558A16F}"/>
    <hyperlink ref="FS11" r:id="rId12" xr:uid="{B04699F8-0999-43AA-95EE-648C679D0B97}"/>
    <hyperlink ref="T12" r:id="rId13" xr:uid="{64D11A3E-A7F2-49DA-9B0C-19016BFCEFF6}"/>
    <hyperlink ref="FS12" r:id="rId14" xr:uid="{364D49BF-3D69-4263-8388-887DA32AEDAE}"/>
    <hyperlink ref="T13" r:id="rId15" xr:uid="{D57A5F5C-40F6-4E91-9526-347283640FF8}"/>
    <hyperlink ref="Z13" r:id="rId16" xr:uid="{CA8F476F-C9A5-45E2-8447-CEFE2FB0E12B}"/>
    <hyperlink ref="FS13" r:id="rId17" xr:uid="{C4D9B682-BD51-4394-9699-DFBAC655650D}"/>
    <hyperlink ref="T14" r:id="rId18" xr:uid="{4E43D249-C300-4E97-B398-0C8BC3934812}"/>
    <hyperlink ref="FS14" r:id="rId19" xr:uid="{4654BCE8-8BD3-4771-ABFD-2B6BC5A577DF}"/>
    <hyperlink ref="T15" r:id="rId20" xr:uid="{8A0967D6-04DB-4D0A-AD59-2ED5812EC03F}"/>
    <hyperlink ref="FS15" r:id="rId21" xr:uid="{56118C49-5909-4AA7-AC00-D886FE36C7FA}"/>
    <hyperlink ref="T16" r:id="rId22" xr:uid="{55E31A84-F08A-4C28-9769-357594AF3472}"/>
    <hyperlink ref="FS16" r:id="rId23" xr:uid="{5E029A33-EF34-41A1-9399-9B5C1552A7B3}"/>
    <hyperlink ref="T18" r:id="rId24" xr:uid="{A9EEE63C-98CD-49B0-8D31-D34C9A2DC2E6}"/>
    <hyperlink ref="FS18" r:id="rId25" xr:uid="{136443D2-8B6B-4EB8-A746-6C217D7A443B}"/>
  </hyperlinks>
  <pageMargins left="0.7" right="0.7" top="0.75" bottom="0.75" header="0.3" footer="0.3"/>
  <pageSetup orientation="portrait" horizontalDpi="0" verticalDpi="0" r:id="rId26"/>
  <legacyDrawing r:id="rId27"/>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94EC2-A46F-42C2-878C-E85B532C47B9}">
  <dimension ref="A1:AR41"/>
  <sheetViews>
    <sheetView tabSelected="1" topLeftCell="A2" workbookViewId="0">
      <selection activeCell="F15" sqref="F15"/>
    </sheetView>
  </sheetViews>
  <sheetFormatPr defaultRowHeight="15" x14ac:dyDescent="0.25"/>
  <cols>
    <col min="1" max="2" width="28.140625" customWidth="1"/>
    <col min="3" max="3" width="9.140625" style="4"/>
    <col min="4" max="4" width="9.140625" style="40"/>
    <col min="5" max="5" width="10" bestFit="1" customWidth="1"/>
    <col min="6" max="6" width="15.42578125" style="4" customWidth="1"/>
    <col min="7" max="7" width="20.42578125" customWidth="1"/>
    <col min="8" max="10" width="10.140625" customWidth="1"/>
    <col min="11" max="11" width="11" bestFit="1" customWidth="1"/>
    <col min="12" max="12" width="10.140625" customWidth="1"/>
    <col min="13" max="13" width="15.7109375" customWidth="1"/>
    <col min="14" max="14" width="13" style="40" customWidth="1"/>
    <col min="15" max="15" width="10.7109375" style="40" bestFit="1" customWidth="1"/>
    <col min="16" max="16" width="16" customWidth="1"/>
    <col min="17" max="17" width="14.7109375" bestFit="1" customWidth="1"/>
    <col min="18" max="18" width="10.140625" customWidth="1"/>
    <col min="19" max="19" width="10.5703125" bestFit="1" customWidth="1"/>
    <col min="20" max="20" width="16.5703125" bestFit="1" customWidth="1"/>
    <col min="22" max="22" width="10.140625" bestFit="1" customWidth="1"/>
    <col min="23" max="23" width="10.140625" customWidth="1"/>
    <col min="25" max="25" width="13.7109375" customWidth="1"/>
    <col min="26" max="26" width="10.140625" customWidth="1"/>
    <col min="27" max="29" width="14.28515625" bestFit="1" customWidth="1"/>
    <col min="30" max="30" width="13.140625" bestFit="1" customWidth="1"/>
    <col min="31" max="32" width="15.28515625" bestFit="1" customWidth="1"/>
    <col min="33" max="33" width="16.28515625" bestFit="1" customWidth="1"/>
    <col min="35" max="35" width="13.140625" bestFit="1" customWidth="1"/>
    <col min="36" max="36" width="12.42578125" bestFit="1" customWidth="1"/>
    <col min="37" max="37" width="13.28515625" bestFit="1" customWidth="1"/>
    <col min="38" max="39" width="13.28515625" customWidth="1"/>
    <col min="40" max="40" width="20" bestFit="1" customWidth="1"/>
    <col min="41" max="43" width="13.28515625" customWidth="1"/>
    <col min="44" max="44" width="19.42578125" bestFit="1" customWidth="1"/>
  </cols>
  <sheetData>
    <row r="1" spans="1:44" ht="15.75" hidden="1" thickBot="1" x14ac:dyDescent="0.3"/>
    <row r="2" spans="1:44" s="14" customFormat="1" ht="31.5" customHeight="1" thickTop="1" thickBot="1" x14ac:dyDescent="0.3">
      <c r="A2" s="27" t="s">
        <v>643</v>
      </c>
      <c r="B2" s="27" t="s">
        <v>2</v>
      </c>
      <c r="C2" s="28" t="s">
        <v>3</v>
      </c>
      <c r="D2" s="41" t="s">
        <v>659</v>
      </c>
      <c r="E2" s="28" t="s">
        <v>860</v>
      </c>
      <c r="F2" s="28" t="s">
        <v>64</v>
      </c>
      <c r="G2" s="25" t="s">
        <v>861</v>
      </c>
      <c r="H2" s="25" t="s">
        <v>862</v>
      </c>
      <c r="I2" s="25" t="s">
        <v>863</v>
      </c>
      <c r="J2" s="25" t="s">
        <v>864</v>
      </c>
      <c r="K2" s="25" t="s">
        <v>917</v>
      </c>
      <c r="L2" s="25" t="s">
        <v>648</v>
      </c>
      <c r="M2" s="25" t="s">
        <v>865</v>
      </c>
      <c r="N2" s="41" t="s">
        <v>879</v>
      </c>
      <c r="O2" s="41" t="s">
        <v>880</v>
      </c>
      <c r="P2" s="25" t="s">
        <v>874</v>
      </c>
      <c r="Q2" s="25" t="s">
        <v>876</v>
      </c>
      <c r="R2" s="25" t="s">
        <v>875</v>
      </c>
      <c r="S2" s="25" t="s">
        <v>877</v>
      </c>
      <c r="T2" s="25" t="s">
        <v>878</v>
      </c>
      <c r="U2" s="25" t="s">
        <v>881</v>
      </c>
      <c r="V2" s="25" t="s">
        <v>916</v>
      </c>
      <c r="W2" s="25" t="s">
        <v>883</v>
      </c>
      <c r="X2" s="25" t="s">
        <v>882</v>
      </c>
      <c r="Y2" s="25" t="s">
        <v>915</v>
      </c>
      <c r="Z2" s="25" t="s">
        <v>884</v>
      </c>
      <c r="AA2" s="25" t="s">
        <v>885</v>
      </c>
      <c r="AB2" s="25" t="s">
        <v>886</v>
      </c>
      <c r="AC2" s="25" t="s">
        <v>887</v>
      </c>
      <c r="AD2" s="25" t="s">
        <v>888</v>
      </c>
      <c r="AE2" s="25" t="s">
        <v>889</v>
      </c>
      <c r="AF2" s="25" t="s">
        <v>890</v>
      </c>
      <c r="AG2" s="25" t="s">
        <v>891</v>
      </c>
      <c r="AH2" s="25" t="s">
        <v>892</v>
      </c>
      <c r="AI2" s="25" t="s">
        <v>893</v>
      </c>
      <c r="AJ2" s="25" t="s">
        <v>902</v>
      </c>
      <c r="AK2" s="25" t="s">
        <v>903</v>
      </c>
      <c r="AL2" s="29" t="s">
        <v>904</v>
      </c>
      <c r="AM2" s="29" t="s">
        <v>906</v>
      </c>
      <c r="AN2" s="29" t="s">
        <v>907</v>
      </c>
      <c r="AO2" s="29" t="s">
        <v>909</v>
      </c>
      <c r="AP2" s="29" t="s">
        <v>910</v>
      </c>
      <c r="AQ2" s="29" t="s">
        <v>911</v>
      </c>
      <c r="AR2" s="29" t="s">
        <v>913</v>
      </c>
    </row>
    <row r="3" spans="1:44" ht="15" customHeight="1" x14ac:dyDescent="0.25">
      <c r="A3" s="21" t="str">
        <f ca="1">_xlfn.TEXTJOIN("&amp;", FALSE,
    "https://pensionresource.website/EAMain.php?content=EAMain.PlanForms.5500EZxml",
    "FilingId=000000000000000000000",
    "Timestamp=" &amp; TEXT(NOW(), "yyyy-mm-dd\Thh:mm:ss"),
    "EIN=" &amp; E3,
    "PN=" &amp; C3,
    "PlanYearBeginDate=" &amp; TEXT(N3, "yyyy-mm-dd"),
    "PlanYearEndDate=" &amp; TEXT(O3, "yyyy-mm-dd"),
    "AmendedInd=0",
    "AmendedIndEZ=0",
    "FormYear=" &amp; YEAR(O3),
    "FormVersion=" &amp; YEAR(O3)&amp; "v01.00",
    "PriorYearInd=0",
    "FilingSoftwareId=000000000",
    "PlanYearBeginDateEZ=" &amp; TEXT(N3, "yyyy-mm-dd"),
    "PlanYearEndDateEZ=" &amp; TEXT(O3, "yyyy-mm-dd"),
    "InitialFilingInd=0",
    "AmendedInd=0",
    "FinalFilingInd=0",
    "ShortPlanYrInd=0",
    "Form5558ApplicationFiledInd=0",
    "ExtAutomaticInd=0",
    "ExtSpecialInd=0",
    "EZForeignPlanInd=0",
    "EZPenaltyReliefInd=0",
    "AdoptedPlanSECUREAct=0",
    "PlanName=" &amp; SUBSTITUTE(B3, " ", "+"),
    "SponsorPlanNum=" &amp; C3,
    "PlanEffDate=" &amp; TEXT(D3, "yyyy-mm-dd"),
    "SponsorName=" &amp; SUBSTITUTE(F3, " ", "+"),
    "SponsorEIN=" &amp; E3,
    "SponsorPhoneNum=" &amp; K3,
    "SponsorAddressLine1=" &amp; SUBSTITUTE(G3, " ", "+"),
    "SponsorCity=" &amp; SUBSTITUTE(H3, " ", "+"),
    "SponsorState=" &amp; I3,
    "SponsorZipCode=" &amp; J3,
    "BusinessCode=" &amp; L3,
    "AdminName=" &amp; SUBSTITUTE(M3, " ", "+"),
    "AdminEIN=" &amp; "",
    "AdminPhoneNum=" &amp; "",
    "TotPartcpBoyCnt=" &amp; P3,
    "TotActPartcpBoyCnt=" &amp; Q3,
    "TotActRtdSepBenefCnt=" &amp; R3,
    "TotActPartcpEoyCnt=" &amp; S3,
    "SepPartcpPartlVstdCnt=" &amp; T3,
    "TotAssetsBoyAmt=" &amp; U3,
    "TotLiabilitiesBoyAmt=" &amp; V3,
    "NetAssetsBoyAmt=" &amp; W3,
    "TotAssetsEoyAmt=" &amp; X3,
    "TotLiabilitiesEoyAmt=" &amp; Y3,
    "NetAssetsEoyAmt=" &amp; Z3,
    "EmplrContribIncomeAmt=" &amp; AA3,
    "ParticipantContribIncomeAmt=" &amp; AB3,
    "OthContribRcvdAmt=" &amp; AC3,
    "TypePensionBnftCode[]=" &amp; AD3,
    "TypePensionBnftCode[]=" &amp; AE3,
    "TypePensionBnftCode[]=" &amp; AF3,
    "TypePensionBnftCode[]=" &amp; AG3,
    "TypePensionBnftCode[]=" &amp; AH3,
    "TypePensionBnftCode[]=" &amp; AI3,
    "TypePensionBnftCode[]=" &amp; AJ3,
    "TypePensionBnftCode[]=" &amp; AK3,
    "PartcpLoansInd=" &amp; AL3,
    "LoanAmounts=" &amp; AM3,
    "DbPlanFundingReqdInd=" &amp; AN3,
    "DcPlanFundingReqdInd=" &amp; AP3
)</f>
        <v>https://pensionresource.website/EAMain.php?content=EAMain.PlanForms.5500EZxml&amp;FilingId=000000000000000000000&amp;Timestamp=2025-01-01T05:18:14&amp;EIN=221234567&amp;PN=001&amp;PlanYearBeginDate=2024-01-01&amp;PlanYearEndDate=2024-12-31&amp;AmendedInd=0&amp;AmendedIndEZ=0&amp;FormYear=2024&amp;FormVersion=2024v01.00&amp;PriorYearInd=0&amp;FilingSoftwareId=000000000&amp;PlanYearBeginDateEZ=2024-01-01&amp;PlanYearEndDateEZ=2024-12-31&amp;InitialFilingInd=0&amp;AmendedInd=0&amp;FinalFilingInd=0&amp;ShortPlanYrInd=0&amp;Form5558ApplicationFiledInd=0&amp;ExtAutomaticInd=0&amp;ExtSpecialInd=0&amp;EZForeignPlanInd=0&amp;EZPenaltyReliefInd=0&amp;AdoptedPlanSECUREAct=0&amp;PlanName=Test+Plan+1&amp;SponsorPlanNum=001&amp;PlanEffDate=2017-01-01&amp;SponsorName=Test+Employer&amp;SponsorEIN=221234567&amp;SponsorPhoneNum=5091115802&amp;SponsorAddressLine1=123+E.+Washington&amp;SponsorCity=No+Where&amp;SponsorState=ID&amp;SponsorZipCode=99337&amp;BusinessCode=518210&amp;AdminName=Same&amp;AdminEIN=&amp;AdminPhoneNum=&amp;TotPartcpBoyCnt=1&amp;TotActPartcpBoyCnt=1&amp;TotActRtdSepBenefCnt=1&amp;TotActPartcpEoyCnt=1&amp;SepPartcpPartlVstdCnt=0&amp;TotAssetsBoyAmt=350000&amp;TotLiabilitiesBoyAmt=0&amp;NetAssetsBoyAmt=350000&amp;TotAssetsEoyAmt=375000&amp;TotLiabilitiesEoyAmt=0&amp;NetAssetsEoyAmt=375000&amp;EmplrContribIncomeAmt=10000&amp;ParticipantContribIncomeAmt=0&amp;OthContribRcvdAmt=0&amp;TypePensionBnftCode[]=1C&amp;TypePensionBnftCode[]=1I&amp;TypePensionBnftCode[]=&amp;TypePensionBnftCode[]=&amp;TypePensionBnftCode[]=&amp;TypePensionBnftCode[]=&amp;TypePensionBnftCode[]=&amp;TypePensionBnftCode[]=&amp;PartcpLoansInd=N&amp;LoanAmounts=&amp;DbPlanFundingReqdInd=Y&amp;DcPlanFundingReqdInd=N</v>
      </c>
      <c r="B3" s="21" t="s">
        <v>867</v>
      </c>
      <c r="C3" s="32" t="s">
        <v>7</v>
      </c>
      <c r="D3" s="23" t="s">
        <v>912</v>
      </c>
      <c r="E3" s="21">
        <v>221234567</v>
      </c>
      <c r="F3" s="32" t="s">
        <v>869</v>
      </c>
      <c r="G3" s="21" t="s">
        <v>870</v>
      </c>
      <c r="H3" s="21" t="s">
        <v>871</v>
      </c>
      <c r="I3" s="21" t="s">
        <v>872</v>
      </c>
      <c r="J3" s="21">
        <v>99337</v>
      </c>
      <c r="K3" s="21">
        <v>5091115802</v>
      </c>
      <c r="L3" s="21">
        <v>518210</v>
      </c>
      <c r="M3" s="21" t="s">
        <v>873</v>
      </c>
      <c r="N3" s="23">
        <v>45292</v>
      </c>
      <c r="O3" s="23">
        <v>45657</v>
      </c>
      <c r="P3" s="21">
        <v>1</v>
      </c>
      <c r="Q3" s="21">
        <v>1</v>
      </c>
      <c r="R3" s="21">
        <v>1</v>
      </c>
      <c r="S3" s="21">
        <v>1</v>
      </c>
      <c r="T3" s="21">
        <v>0</v>
      </c>
      <c r="U3" s="21">
        <v>350000</v>
      </c>
      <c r="V3" s="21">
        <v>0</v>
      </c>
      <c r="W3" s="21">
        <v>350000</v>
      </c>
      <c r="X3" s="21">
        <v>375000</v>
      </c>
      <c r="Y3" s="21">
        <v>0</v>
      </c>
      <c r="Z3" s="21">
        <v>375000</v>
      </c>
      <c r="AA3" s="21">
        <v>10000</v>
      </c>
      <c r="AB3" s="21">
        <v>0</v>
      </c>
      <c r="AC3" s="21">
        <v>0</v>
      </c>
      <c r="AD3" s="21" t="s">
        <v>894</v>
      </c>
      <c r="AE3" s="21" t="s">
        <v>895</v>
      </c>
      <c r="AF3" s="21"/>
      <c r="AG3" s="21"/>
      <c r="AH3" s="21"/>
      <c r="AI3" s="21"/>
      <c r="AJ3" s="21"/>
      <c r="AK3" s="21"/>
      <c r="AL3" s="20" t="s">
        <v>905</v>
      </c>
      <c r="AM3" s="20"/>
      <c r="AN3" s="20" t="s">
        <v>908</v>
      </c>
      <c r="AO3" s="20">
        <v>0</v>
      </c>
      <c r="AP3" s="20" t="s">
        <v>905</v>
      </c>
      <c r="AQ3" s="20"/>
      <c r="AR3" s="20"/>
    </row>
    <row r="4" spans="1:44" ht="15" customHeight="1" x14ac:dyDescent="0.25">
      <c r="A4" s="13" t="str">
        <f ca="1">_xlfn.TEXTJOIN("&amp;", FALSE,
    "https://pensionresource.website/EAMain.php?content=EAMain.PlanForms.5500EZxml",
    "FilingId=000000000000000000000",
    "Timestamp=" &amp; TEXT(NOW(), "yyyy-mm-dd\Thh:mm:ss"),
    "EIN=" &amp; E4,
    "PN=" &amp; C4,
    "PlanYearBeginDate=" &amp; TEXT(N4, "yyyy-mm-dd"),
    "PlanYearEndDate=" &amp; TEXT(O4, "yyyy-mm-dd"),
    "AmendedInd=0",
    "AmendedIndEZ=0",
    "FormYear=" &amp; YEAR(O4),
    "FormVersion=" &amp; YEAR(O4)&amp; "v01.00",
    "PriorYearInd=0",
    "FilingSoftwareId=000000000",
    "PlanYearBeginDateEZ=" &amp; TEXT(N4, "yyyy-mm-dd"),
    "PlanYearEndDateEZ=" &amp; TEXT(O4, "yyyy-mm-dd"),
    "InitialFilingInd=0",
    "AmendedInd=0",
    "FinalFilingInd=0",
    "ShortPlanYrInd=0",
    "Form5558ApplicationFiledInd=0",
    "ExtAutomaticInd=0",
    "ExtSpecialInd=0",
    "EZForeignPlanInd=0",
    "EZPenaltyReliefInd=0",
    "AdoptedPlanSECUREAct=0",
    "PlanName=" &amp; SUBSTITUTE(B4, " ", "+"),
    "SponsorPlanNum=" &amp; C4,
    "PlanEffDate=" &amp; TEXT(D4, "yyyy-mm-dd"),
    "SponsorName=" &amp; SUBSTITUTE(F4, " ", "+"),
    "SponsorEIN=" &amp; E4,
    "SponsorPhoneNum=" &amp; K4,
    "SponsorAddressLine1=" &amp; SUBSTITUTE(G4, " ", "+"),
    "SponsorCity=" &amp; SUBSTITUTE(H4, " ", "+"),
    "SponsorState=" &amp; I4,
    "SponsorZipCode=" &amp; J4,
    "BusinessCode=" &amp; L4,
    "AdminName=" &amp; SUBSTITUTE(M4, " ", "+"),
    "AdminEIN=" &amp; "",
    "AdminPhoneNum=" &amp; "",
    "TotPartcpBoyCnt=" &amp; P4,
    "TotActPartcpBoyCnt=" &amp; Q4,
    "TotActRtdSepBenefCnt=" &amp; R4,
    "TotActPartcpEoyCnt=" &amp; S4,
    "SepPartcpPartlVstdCnt=" &amp; T4,
    "TotAssetsBoyAmt=" &amp; U4,
    "TotLiabilitiesBoyAmt=" &amp; V4,
    "NetAssetsBoyAmt=" &amp; W4,
    "TotAssetsEoyAmt=" &amp; X4,
    "TotLiabilitiesEoyAmt=" &amp; Y4,
    "NetAssetsEoyAmt=" &amp; Z4,
    "EmplrContribIncomeAmt=" &amp; AA4,
    "ParticipantContribIncomeAmt=" &amp; AB4,
    "OthContribRcvdAmt=" &amp; AC4,
    "TypePensionBnftCode[]=" &amp; AD4,
    "TypePensionBnftCode[]=" &amp; AE4,
    "TypePensionBnftCode[]=" &amp; AF4,
    "TypePensionBnftCode[]=" &amp; AG4,
    "TypePensionBnftCode[]=" &amp; AH4,
    "TypePensionBnftCode[]=" &amp; AI4,
    "TypePensionBnftCode[]=" &amp; AJ4,
    "TypePensionBnftCode[]=" &amp; AK4,
    "PartcpLoansInd=" &amp; AL4,
    "LoanAmounts=" &amp; AM4,
    "DbPlanFundingReqdInd=" &amp; AN4,
    "DcPlanFundingReqdInd=" &amp; AP4
)</f>
        <v>https://pensionresource.website/EAMain.php?content=EAMain.PlanForms.5500EZxml&amp;FilingId=000000000000000000000&amp;Timestamp=2025-01-01T05:18:14&amp;EIN=221234567&amp;PN=001&amp;PlanYearBeginDate=2024-01-01&amp;PlanYearEndDate=2024-12-31&amp;AmendedInd=0&amp;AmendedIndEZ=0&amp;FormYear=2024&amp;FormVersion=2024v01.00&amp;PriorYearInd=0&amp;FilingSoftwareId=000000000&amp;PlanYearBeginDateEZ=2024-01-01&amp;PlanYearEndDateEZ=2024-12-31&amp;InitialFilingInd=0&amp;AmendedInd=0&amp;FinalFilingInd=0&amp;ShortPlanYrInd=0&amp;Form5558ApplicationFiledInd=0&amp;ExtAutomaticInd=0&amp;ExtSpecialInd=0&amp;EZForeignPlanInd=0&amp;EZPenaltyReliefInd=0&amp;AdoptedPlanSECUREAct=0&amp;PlanName=Test+Plan+2&amp;SponsorPlanNum=001&amp;PlanEffDate=2020-01-01&amp;SponsorName=Test+Employer&amp;SponsorEIN=221234567&amp;SponsorPhoneNum=5099111802&amp;SponsorAddressLine1=123+E.+Washington&amp;SponsorCity=No+Where&amp;SponsorState=WA&amp;SponsorZipCode=99337&amp;BusinessCode=518210&amp;AdminName=Same&amp;AdminEIN=&amp;AdminPhoneNum=&amp;TotPartcpBoyCnt=1&amp;TotActPartcpBoyCnt=1&amp;TotActRtdSepBenefCnt=1&amp;TotActPartcpEoyCnt=1&amp;SepPartcpPartlVstdCnt=0&amp;TotAssetsBoyAmt=450000&amp;TotLiabilitiesBoyAmt=0&amp;NetAssetsBoyAmt=450000&amp;TotAssetsEoyAmt=485000&amp;TotLiabilitiesEoyAmt=0&amp;NetAssetsEoyAmt=485000&amp;EmplrContribIncomeAmt=10000&amp;ParticipantContribIncomeAmt=0&amp;OthContribRcvdAmt=0&amp;TypePensionBnftCode[]=2E&amp;TypePensionBnftCode[]=2G&amp;TypePensionBnftCode[]=2J&amp;TypePensionBnftCode[]=2R&amp;TypePensionBnftCode[]=2S&amp;TypePensionBnftCode[]=3B&amp;TypePensionBnftCode[]=&amp;TypePensionBnftCode[]=&amp;PartcpLoansInd=N&amp;LoanAmounts=&amp;DbPlanFundingReqdInd=N&amp;DcPlanFundingReqdInd=N</v>
      </c>
      <c r="B4" s="13" t="s">
        <v>868</v>
      </c>
      <c r="C4" s="31" t="s">
        <v>7</v>
      </c>
      <c r="D4" s="15" t="s">
        <v>866</v>
      </c>
      <c r="E4" s="13">
        <v>221234567</v>
      </c>
      <c r="F4" s="31" t="s">
        <v>869</v>
      </c>
      <c r="G4" s="12" t="s">
        <v>870</v>
      </c>
      <c r="H4" s="12" t="s">
        <v>871</v>
      </c>
      <c r="I4" s="12" t="s">
        <v>628</v>
      </c>
      <c r="J4" s="12">
        <v>99337</v>
      </c>
      <c r="K4" s="12">
        <v>5099111802</v>
      </c>
      <c r="L4" s="12">
        <v>518210</v>
      </c>
      <c r="M4" s="12" t="s">
        <v>873</v>
      </c>
      <c r="N4" s="15">
        <v>45292</v>
      </c>
      <c r="O4" s="15">
        <v>45657</v>
      </c>
      <c r="P4" s="12">
        <v>1</v>
      </c>
      <c r="Q4" s="12">
        <v>1</v>
      </c>
      <c r="R4" s="12">
        <v>1</v>
      </c>
      <c r="S4" s="12">
        <v>1</v>
      </c>
      <c r="T4" s="12">
        <v>0</v>
      </c>
      <c r="U4" s="12">
        <v>450000</v>
      </c>
      <c r="V4" s="12">
        <v>0</v>
      </c>
      <c r="W4" s="12">
        <v>450000</v>
      </c>
      <c r="X4" s="12">
        <v>485000</v>
      </c>
      <c r="Y4" s="12">
        <v>0</v>
      </c>
      <c r="Z4" s="12">
        <v>485000</v>
      </c>
      <c r="AA4" s="12">
        <v>10000</v>
      </c>
      <c r="AB4" s="12">
        <v>0</v>
      </c>
      <c r="AC4" s="12">
        <v>0</v>
      </c>
      <c r="AD4" s="12" t="s">
        <v>896</v>
      </c>
      <c r="AE4" s="12" t="s">
        <v>897</v>
      </c>
      <c r="AF4" s="12" t="s">
        <v>898</v>
      </c>
      <c r="AG4" s="12" t="s">
        <v>899</v>
      </c>
      <c r="AH4" s="12" t="s">
        <v>900</v>
      </c>
      <c r="AI4" s="12" t="s">
        <v>901</v>
      </c>
      <c r="AJ4" s="12"/>
      <c r="AK4" s="12"/>
      <c r="AL4" s="12" t="s">
        <v>905</v>
      </c>
      <c r="AM4" s="12"/>
      <c r="AN4" s="12" t="s">
        <v>905</v>
      </c>
      <c r="AO4" s="12"/>
      <c r="AP4" s="12" t="s">
        <v>905</v>
      </c>
      <c r="AQ4" s="15">
        <v>44985</v>
      </c>
      <c r="AR4" s="12" t="s">
        <v>914</v>
      </c>
    </row>
    <row r="5" spans="1:44" ht="15" customHeight="1" x14ac:dyDescent="0.25">
      <c r="A5" s="21" t="str">
        <f ca="1">_xlfn.TEXTJOIN("&amp;", FALSE,
    "https://pensionresource.website/EAMain.php?content=EAMain.PlanForms.5500EZxml",
    "FilingId=000000000000000000000",
    "Timestamp=" &amp; TEXT(NOW(), "yyyy-mm-dd\Thh:mm:ss"),
    "EIN=" &amp; E5,
    "PN=" &amp; C5,
    "PlanYearBeginDate=" &amp; TEXT(N5, "yyyy-mm-dd"),
    "PlanYearEndDate=" &amp; TEXT(O5, "yyyy-mm-dd"),
    "AmendedInd=0",
    "AmendedIndEZ=0",
    "FormYear=" &amp; YEAR(O5),
    "FormVersion=" &amp; YEAR(O5)&amp; "v01.00",
    "PriorYearInd=0",
    "FilingSoftwareId=000000000",
    "PlanYearBeginDateEZ=" &amp; TEXT(N5, "yyyy-mm-dd"),
    "PlanYearEndDateEZ=" &amp; TEXT(O5, "yyyy-mm-dd"),
    "InitialFilingInd=0",
    "AmendedInd=0",
    "FinalFilingInd=0",
    "ShortPlanYrInd=0",
    "Form5558ApplicationFiledInd=0",
    "ExtAutomaticInd=0",
    "ExtSpecialInd=0",
    "EZForeignPlanInd=0",
    "EZPenaltyReliefInd=0",
    "AdoptedPlanSECUREAct=0",
    "PlanName=" &amp; SUBSTITUTE(B5, " ", "+"),
    "SponsorPlanNum=" &amp; C5,
    "PlanEffDate=" &amp; TEXT(D5, "yyyy-mm-dd"),
    "SponsorName=" &amp; SUBSTITUTE(F5, " ", "+"),
    "SponsorEIN=" &amp; E5,
    "SponsorPhoneNum=" &amp; K5,
    "SponsorAddressLine1=" &amp; SUBSTITUTE(G5, " ", "+"),
    "SponsorCity=" &amp; SUBSTITUTE(H5, " ", "+"),
    "SponsorState=" &amp; I5,
    "SponsorZipCode=" &amp; J5,
    "BusinessCode=" &amp; L5,
    "AdminName=" &amp; SUBSTITUTE(M5, " ", "+"),
    "AdminEIN=" &amp; "",
    "AdminPhoneNum=" &amp; "",
    "TotPartcpBoyCnt=" &amp; P5,
    "TotActPartcpBoyCnt=" &amp; Q5,
    "TotActRtdSepBenefCnt=" &amp; R5,
    "TotActPartcpEoyCnt=" &amp; S5,
    "SepPartcpPartlVstdCnt=" &amp; T5,
    "TotAssetsBoyAmt=" &amp; U5,
    "TotLiabilitiesBoyAmt=" &amp; V5,
    "NetAssetsBoyAmt=" &amp; W5,
    "TotAssetsEoyAmt=" &amp; X5,
    "TotLiabilitiesEoyAmt=" &amp; Y5,
    "NetAssetsEoyAmt=" &amp; Z5,
    "EmplrContribIncomeAmt=" &amp; AA5,
    "ParticipantContribIncomeAmt=" &amp; AB5,
    "OthContribRcvdAmt=" &amp; AC5,
    "TypePensionBnftCode[]=" &amp; AD5,
    "TypePensionBnftCode[]=" &amp; AE5,
    "TypePensionBnftCode[]=" &amp; AF5,
    "TypePensionBnftCode[]=" &amp; AG5,
    "TypePensionBnftCode[]=" &amp; AH5,
    "TypePensionBnftCode[]=" &amp; AI5,
    "TypePensionBnftCode[]=" &amp; AJ5,
    "TypePensionBnftCode[]=" &amp; AK5,
    "PartcpLoansInd=" &amp; AL5,
    "LoanAmounts=" &amp; AM5,
    "DbPlanFundingReqdInd=" &amp; AN5,
    "DcPlanFundingReqdInd=" &amp; AP5
)</f>
        <v>https://pensionresource.website/EAMain.php?content=EAMain.PlanForms.5500EZxml&amp;FilingId=000000000000000000000&amp;Timestamp=2025-01-01T05:18:14&amp;EIN=221234567&amp;PN=999&amp;PlanYearBeginDate=2023-01-01&amp;PlanYearEndDate=2023-12-31&amp;AmendedInd=0&amp;AmendedIndEZ=0&amp;FormYear=2023&amp;FormVersion=2023v01.00&amp;PriorYearInd=0&amp;FilingSoftwareId=000000000&amp;PlanYearBeginDateEZ=2023-01-01&amp;PlanYearEndDateEZ=2023-12-31&amp;InitialFilingInd=0&amp;AmendedInd=0&amp;FinalFilingInd=0&amp;ShortPlanYrInd=0&amp;Form5558ApplicationFiledInd=0&amp;ExtAutomaticInd=0&amp;ExtSpecialInd=0&amp;EZForeignPlanInd=0&amp;EZPenaltyReliefInd=0&amp;AdoptedPlanSECUREAct=0&amp;PlanName=Test+Plan+3&amp;SponsorPlanNum=999&amp;PlanEffDate=2017-01-01&amp;SponsorName=Test+Employer&amp;SponsorEIN=221234567&amp;SponsorPhoneNum=5091115802&amp;SponsorAddressLine1=123+E.+Washington&amp;SponsorCity=No+Where&amp;SponsorState=ID&amp;SponsorZipCode=99337&amp;BusinessCode=518210&amp;AdminName=Same&amp;AdminEIN=&amp;AdminPhoneNum=&amp;TotPartcpBoyCnt=1&amp;TotActPartcpBoyCnt=1&amp;TotActRtdSepBenefCnt=1&amp;TotActPartcpEoyCnt=1&amp;SepPartcpPartlVstdCnt=0&amp;TotAssetsBoyAmt=350000&amp;TotLiabilitiesBoyAmt=0&amp;NetAssetsBoyAmt=350000&amp;TotAssetsEoyAmt=375000&amp;TotLiabilitiesEoyAmt=0&amp;NetAssetsEoyAmt=375000&amp;EmplrContribIncomeAmt=10000&amp;ParticipantContribIncomeAmt=0&amp;OthContribRcvdAmt=0&amp;TypePensionBnftCode[]=1C&amp;TypePensionBnftCode[]=1I&amp;TypePensionBnftCode[]=&amp;TypePensionBnftCode[]=&amp;TypePensionBnftCode[]=&amp;TypePensionBnftCode[]=&amp;TypePensionBnftCode[]=&amp;TypePensionBnftCode[]=&amp;PartcpLoansInd=N&amp;LoanAmounts=&amp;DbPlanFundingReqdInd=Y&amp;DcPlanFundingReqdInd=N</v>
      </c>
      <c r="B5" s="21" t="s">
        <v>918</v>
      </c>
      <c r="C5" s="32" t="s">
        <v>920</v>
      </c>
      <c r="D5" s="23" t="s">
        <v>912</v>
      </c>
      <c r="E5" s="21">
        <v>221234567</v>
      </c>
      <c r="F5" s="32" t="s">
        <v>869</v>
      </c>
      <c r="G5" s="21" t="s">
        <v>870</v>
      </c>
      <c r="H5" s="21" t="s">
        <v>871</v>
      </c>
      <c r="I5" s="21" t="s">
        <v>872</v>
      </c>
      <c r="J5" s="21">
        <v>99337</v>
      </c>
      <c r="K5" s="21">
        <v>5091115802</v>
      </c>
      <c r="L5" s="21">
        <v>518210</v>
      </c>
      <c r="M5" s="21" t="s">
        <v>873</v>
      </c>
      <c r="N5" s="23">
        <v>44927</v>
      </c>
      <c r="O5" s="23">
        <v>45291</v>
      </c>
      <c r="P5" s="21">
        <v>1</v>
      </c>
      <c r="Q5" s="21">
        <v>1</v>
      </c>
      <c r="R5" s="21">
        <v>1</v>
      </c>
      <c r="S5" s="21">
        <v>1</v>
      </c>
      <c r="T5" s="21">
        <v>0</v>
      </c>
      <c r="U5" s="21">
        <v>350000</v>
      </c>
      <c r="V5" s="21">
        <v>0</v>
      </c>
      <c r="W5" s="21">
        <v>350000</v>
      </c>
      <c r="X5" s="21">
        <v>375000</v>
      </c>
      <c r="Y5" s="21">
        <v>0</v>
      </c>
      <c r="Z5" s="21">
        <v>375000</v>
      </c>
      <c r="AA5" s="21">
        <v>10000</v>
      </c>
      <c r="AB5" s="21">
        <v>0</v>
      </c>
      <c r="AC5" s="21">
        <v>0</v>
      </c>
      <c r="AD5" s="21" t="s">
        <v>894</v>
      </c>
      <c r="AE5" s="21" t="s">
        <v>895</v>
      </c>
      <c r="AF5" s="21"/>
      <c r="AG5" s="21"/>
      <c r="AH5" s="21"/>
      <c r="AI5" s="21"/>
      <c r="AJ5" s="21"/>
      <c r="AK5" s="21"/>
      <c r="AL5" s="20" t="s">
        <v>905</v>
      </c>
      <c r="AM5" s="20"/>
      <c r="AN5" s="20" t="s">
        <v>908</v>
      </c>
      <c r="AO5" s="20">
        <v>0</v>
      </c>
      <c r="AP5" s="20" t="s">
        <v>905</v>
      </c>
      <c r="AQ5" s="20"/>
      <c r="AR5" s="20"/>
    </row>
    <row r="6" spans="1:44" ht="15" customHeight="1" x14ac:dyDescent="0.25">
      <c r="A6" s="13" t="str">
        <f ca="1">_xlfn.TEXTJOIN("&amp;", FALSE,
    "https://pensionresource.website/EAMain.php?content=EAMain.PlanForms.5500EZxml",
    "FilingId=000000000000000000000",
    "Timestamp=" &amp; TEXT(NOW(), "yyyy-mm-dd\Thh:mm:ss"),
    "EIN=" &amp; E6,
    "PN=" &amp; C6,
    "PlanYearBeginDate=" &amp; TEXT(N6, "yyyy-mm-dd"),
    "PlanYearEndDate=" &amp; TEXT(O6, "yyyy-mm-dd"),
    "AmendedInd=0",
    "AmendedIndEZ=0",
    "FormYear=" &amp; YEAR(O6),
    "FormVersion=" &amp; YEAR(O6)&amp; "v01.00",
    "PriorYearInd=0",
    "FilingSoftwareId=000000000",
    "PlanYearBeginDateEZ=" &amp; TEXT(N6, "yyyy-mm-dd"),
    "PlanYearEndDateEZ=" &amp; TEXT(O6, "yyyy-mm-dd"),
    "InitialFilingInd=0",
    "AmendedInd=0",
    "FinalFilingInd=0",
    "ShortPlanYrInd=0",
    "Form5558ApplicationFiledInd=0",
    "ExtAutomaticInd=0",
    "ExtSpecialInd=0",
    "EZForeignPlanInd=0",
    "EZPenaltyReliefInd=0",
    "AdoptedPlanSECUREAct=0",
    "PlanName=" &amp; SUBSTITUTE(B6, " ", "+"),
    "SponsorPlanNum=" &amp; C6,
    "PlanEffDate=" &amp; TEXT(D6, "yyyy-mm-dd"),
    "SponsorName=" &amp; SUBSTITUTE(F6, " ", "+"),
    "SponsorEIN=" &amp; E6,
    "SponsorPhoneNum=" &amp; K6,
    "SponsorAddressLine1=" &amp; SUBSTITUTE(G6, " ", "+"),
    "SponsorCity=" &amp; SUBSTITUTE(H6, " ", "+"),
    "SponsorState=" &amp; I6,
    "SponsorZipCode=" &amp; J6,
    "BusinessCode=" &amp; L6,
    "AdminName=" &amp; SUBSTITUTE(M6, " ", "+"),
    "AdminEIN=" &amp; "",
    "AdminPhoneNum=" &amp; "",
    "TotPartcpBoyCnt=" &amp; P6,
    "TotActPartcpBoyCnt=" &amp; Q6,
    "TotActRtdSepBenefCnt=" &amp; R6,
    "TotActPartcpEoyCnt=" &amp; S6,
    "SepPartcpPartlVstdCnt=" &amp; T6,
    "TotAssetsBoyAmt=" &amp; U6,
    "TotLiabilitiesBoyAmt=" &amp; V6,
    "NetAssetsBoyAmt=" &amp; W6,
    "TotAssetsEoyAmt=" &amp; X6,
    "TotLiabilitiesEoyAmt=" &amp; Y6,
    "NetAssetsEoyAmt=" &amp; Z6,
    "EmplrContribIncomeAmt=" &amp; AA6,
    "ParticipantContribIncomeAmt=" &amp; AB6,
    "OthContribRcvdAmt=" &amp; AC6,
    "TypePensionBnftCode[]=" &amp; AD6,
    "TypePensionBnftCode[]=" &amp; AE6,
    "TypePensionBnftCode[]=" &amp; AF6,
    "TypePensionBnftCode[]=" &amp; AG6,
    "TypePensionBnftCode[]=" &amp; AH6,
    "TypePensionBnftCode[]=" &amp; AI6,
    "TypePensionBnftCode[]=" &amp; AJ6,
    "TypePensionBnftCode[]=" &amp; AK6,
    "PartcpLoansInd=" &amp; AL6,
    "LoanAmounts=" &amp; AM6,
    "DbPlanFundingReqdInd=" &amp; AN6,
    "DcPlanFundingReqdInd=" &amp; AP6
)</f>
        <v>https://pensionresource.website/EAMain.php?content=EAMain.PlanForms.5500EZxml&amp;FilingId=000000000000000000000&amp;Timestamp=2025-01-01T05:18:14&amp;EIN=221234567&amp;PN=006&amp;PlanYearBeginDate=2023-01-01&amp;PlanYearEndDate=2023-12-31&amp;AmendedInd=0&amp;AmendedIndEZ=0&amp;FormYear=2023&amp;FormVersion=2023v01.00&amp;PriorYearInd=0&amp;FilingSoftwareId=000000000&amp;PlanYearBeginDateEZ=2023-01-01&amp;PlanYearEndDateEZ=2023-12-31&amp;InitialFilingInd=0&amp;AmendedInd=0&amp;FinalFilingInd=0&amp;ShortPlanYrInd=0&amp;Form5558ApplicationFiledInd=0&amp;ExtAutomaticInd=0&amp;ExtSpecialInd=0&amp;EZForeignPlanInd=0&amp;EZPenaltyReliefInd=0&amp;AdoptedPlanSECUREAct=0&amp;PlanName=Test+Plan+4&amp;SponsorPlanNum=006&amp;PlanEffDate=2020-01-01&amp;SponsorName=Test+Employer&amp;SponsorEIN=221234567&amp;SponsorPhoneNum=5099111802&amp;SponsorAddressLine1=123+E.+Washington&amp;SponsorCity=No+Where&amp;SponsorState=WA&amp;SponsorZipCode=99337&amp;BusinessCode=518210&amp;AdminName=Same&amp;AdminEIN=&amp;AdminPhoneNum=&amp;TotPartcpBoyCnt=1&amp;TotActPartcpBoyCnt=1&amp;TotActRtdSepBenefCnt=1&amp;TotActPartcpEoyCnt=1&amp;SepPartcpPartlVstdCnt=0&amp;TotAssetsBoyAmt=450000&amp;TotLiabilitiesBoyAmt=0&amp;NetAssetsBoyAmt=450000&amp;TotAssetsEoyAmt=485000&amp;TotLiabilitiesEoyAmt=0&amp;NetAssetsEoyAmt=485000&amp;EmplrContribIncomeAmt=10000&amp;ParticipantContribIncomeAmt=0&amp;OthContribRcvdAmt=0&amp;TypePensionBnftCode[]=2E&amp;TypePensionBnftCode[]=2G&amp;TypePensionBnftCode[]=2J&amp;TypePensionBnftCode[]=2R&amp;TypePensionBnftCode[]=2S&amp;TypePensionBnftCode[]=3B&amp;TypePensionBnftCode[]=&amp;TypePensionBnftCode[]=&amp;PartcpLoansInd=N&amp;LoanAmounts=&amp;DbPlanFundingReqdInd=N&amp;DcPlanFundingReqdInd=N</v>
      </c>
      <c r="B6" s="13" t="s">
        <v>919</v>
      </c>
      <c r="C6" s="31" t="s">
        <v>921</v>
      </c>
      <c r="D6" s="15" t="s">
        <v>866</v>
      </c>
      <c r="E6" s="13">
        <v>221234567</v>
      </c>
      <c r="F6" s="31" t="s">
        <v>869</v>
      </c>
      <c r="G6" s="12" t="s">
        <v>870</v>
      </c>
      <c r="H6" s="12" t="s">
        <v>871</v>
      </c>
      <c r="I6" s="12" t="s">
        <v>628</v>
      </c>
      <c r="J6" s="12">
        <v>99337</v>
      </c>
      <c r="K6" s="12">
        <v>5099111802</v>
      </c>
      <c r="L6" s="12">
        <v>518210</v>
      </c>
      <c r="M6" s="12" t="s">
        <v>873</v>
      </c>
      <c r="N6" s="15">
        <v>44927</v>
      </c>
      <c r="O6" s="15">
        <v>45291</v>
      </c>
      <c r="P6" s="12">
        <v>1</v>
      </c>
      <c r="Q6" s="12">
        <v>1</v>
      </c>
      <c r="R6" s="12">
        <v>1</v>
      </c>
      <c r="S6" s="12">
        <v>1</v>
      </c>
      <c r="T6" s="12">
        <v>0</v>
      </c>
      <c r="U6" s="12">
        <v>450000</v>
      </c>
      <c r="V6" s="12">
        <v>0</v>
      </c>
      <c r="W6" s="12">
        <v>450000</v>
      </c>
      <c r="X6" s="12">
        <v>485000</v>
      </c>
      <c r="Y6" s="12">
        <v>0</v>
      </c>
      <c r="Z6" s="12">
        <v>485000</v>
      </c>
      <c r="AA6" s="12">
        <v>10000</v>
      </c>
      <c r="AB6" s="12">
        <v>0</v>
      </c>
      <c r="AC6" s="12">
        <v>0</v>
      </c>
      <c r="AD6" s="12" t="s">
        <v>896</v>
      </c>
      <c r="AE6" s="12" t="s">
        <v>897</v>
      </c>
      <c r="AF6" s="12" t="s">
        <v>898</v>
      </c>
      <c r="AG6" s="12" t="s">
        <v>899</v>
      </c>
      <c r="AH6" s="12" t="s">
        <v>900</v>
      </c>
      <c r="AI6" s="12" t="s">
        <v>901</v>
      </c>
      <c r="AJ6" s="12"/>
      <c r="AK6" s="12"/>
      <c r="AL6" s="12" t="s">
        <v>905</v>
      </c>
      <c r="AM6" s="12"/>
      <c r="AN6" s="12" t="s">
        <v>905</v>
      </c>
      <c r="AO6" s="12"/>
      <c r="AP6" s="12" t="s">
        <v>905</v>
      </c>
      <c r="AQ6" s="15">
        <v>44985</v>
      </c>
      <c r="AR6" s="12" t="s">
        <v>914</v>
      </c>
    </row>
    <row r="7" spans="1:44" x14ac:dyDescent="0.25">
      <c r="A7" s="21"/>
      <c r="B7" s="21"/>
      <c r="C7" s="32"/>
      <c r="D7" s="23"/>
      <c r="E7" s="21"/>
      <c r="F7" s="32"/>
      <c r="G7" s="21"/>
      <c r="H7" s="21"/>
      <c r="I7" s="21"/>
      <c r="J7" s="21"/>
      <c r="K7" s="21"/>
      <c r="L7" s="21"/>
      <c r="M7" s="21"/>
      <c r="N7" s="23"/>
      <c r="O7" s="23"/>
      <c r="P7" s="21"/>
      <c r="Q7" s="21"/>
      <c r="R7" s="21"/>
      <c r="S7" s="21"/>
      <c r="T7" s="21"/>
      <c r="U7" s="21"/>
      <c r="V7" s="21"/>
      <c r="W7" s="21"/>
      <c r="X7" s="21"/>
      <c r="Y7" s="21"/>
      <c r="Z7" s="21"/>
      <c r="AA7" s="21"/>
      <c r="AB7" s="21"/>
      <c r="AC7" s="21"/>
      <c r="AD7" s="21"/>
      <c r="AE7" s="21"/>
      <c r="AF7" s="21"/>
      <c r="AG7" s="21"/>
      <c r="AH7" s="21"/>
      <c r="AI7" s="21"/>
      <c r="AJ7" s="21"/>
      <c r="AK7" s="21"/>
      <c r="AL7" s="20"/>
      <c r="AM7" s="20"/>
      <c r="AN7" s="20"/>
      <c r="AO7" s="20"/>
      <c r="AP7" s="20"/>
      <c r="AQ7" s="20"/>
      <c r="AR7" s="20"/>
    </row>
    <row r="8" spans="1:44" x14ac:dyDescent="0.25">
      <c r="A8" s="12"/>
      <c r="B8" s="12"/>
      <c r="C8" s="31"/>
      <c r="D8" s="15"/>
      <c r="E8" s="13"/>
      <c r="F8" s="31"/>
      <c r="G8" s="12"/>
      <c r="H8" s="12"/>
      <c r="I8" s="12"/>
      <c r="J8" s="12"/>
      <c r="K8" s="12"/>
      <c r="L8" s="12"/>
      <c r="M8" s="12"/>
      <c r="N8" s="15"/>
      <c r="O8" s="15"/>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row>
    <row r="9" spans="1:44" x14ac:dyDescent="0.25">
      <c r="A9" s="21"/>
      <c r="B9" s="21"/>
      <c r="C9" s="32"/>
      <c r="D9" s="23"/>
      <c r="E9" s="21"/>
      <c r="F9" s="32"/>
      <c r="G9" s="21"/>
      <c r="H9" s="21"/>
      <c r="I9" s="21"/>
      <c r="J9" s="21"/>
      <c r="K9" s="21"/>
      <c r="L9" s="21"/>
      <c r="M9" s="21"/>
      <c r="N9" s="23"/>
      <c r="O9" s="23"/>
      <c r="P9" s="21"/>
      <c r="Q9" s="21"/>
      <c r="R9" s="21"/>
      <c r="S9" s="21"/>
      <c r="T9" s="21"/>
      <c r="U9" s="21"/>
      <c r="V9" s="21"/>
      <c r="W9" s="21"/>
      <c r="X9" s="21"/>
      <c r="Y9" s="21"/>
      <c r="Z9" s="21"/>
      <c r="AA9" s="21"/>
      <c r="AB9" s="21"/>
      <c r="AC9" s="21"/>
      <c r="AD9" s="21"/>
      <c r="AE9" s="21"/>
      <c r="AF9" s="21"/>
      <c r="AG9" s="21"/>
      <c r="AH9" s="21"/>
      <c r="AI9" s="21"/>
      <c r="AJ9" s="21"/>
      <c r="AK9" s="21"/>
      <c r="AL9" s="20"/>
      <c r="AM9" s="20"/>
      <c r="AN9" s="20"/>
      <c r="AO9" s="20"/>
      <c r="AP9" s="20"/>
      <c r="AQ9" s="20"/>
      <c r="AR9" s="20"/>
    </row>
    <row r="10" spans="1:44" x14ac:dyDescent="0.25">
      <c r="A10" s="12"/>
      <c r="B10" s="12"/>
      <c r="C10" s="31"/>
      <c r="D10" s="15"/>
      <c r="E10" s="13"/>
      <c r="F10" s="31"/>
      <c r="G10" s="12"/>
      <c r="H10" s="12"/>
      <c r="I10" s="12"/>
      <c r="J10" s="12"/>
      <c r="K10" s="12"/>
      <c r="L10" s="12"/>
      <c r="M10" s="12"/>
      <c r="N10" s="15"/>
      <c r="O10" s="15"/>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row>
    <row r="11" spans="1:44" x14ac:dyDescent="0.25">
      <c r="A11" s="21"/>
      <c r="B11" s="21"/>
      <c r="C11" s="32"/>
      <c r="D11" s="23"/>
      <c r="E11" s="21"/>
      <c r="F11" s="32"/>
      <c r="G11" s="21"/>
      <c r="H11" s="21"/>
      <c r="I11" s="21"/>
      <c r="J11" s="21"/>
      <c r="K11" s="21"/>
      <c r="L11" s="21"/>
      <c r="M11" s="21"/>
      <c r="N11" s="23"/>
      <c r="O11" s="23"/>
      <c r="P11" s="21"/>
      <c r="Q11" s="21"/>
      <c r="R11" s="21"/>
      <c r="S11" s="21"/>
      <c r="T11" s="21"/>
      <c r="U11" s="21"/>
      <c r="V11" s="21"/>
      <c r="W11" s="21"/>
      <c r="X11" s="21"/>
      <c r="Y11" s="21"/>
      <c r="Z11" s="21"/>
      <c r="AA11" s="21"/>
      <c r="AB11" s="21"/>
      <c r="AC11" s="21"/>
      <c r="AD11" s="21"/>
      <c r="AE11" s="21"/>
      <c r="AF11" s="21"/>
      <c r="AG11" s="21"/>
      <c r="AH11" s="21"/>
      <c r="AI11" s="21"/>
      <c r="AJ11" s="21"/>
      <c r="AK11" s="21"/>
      <c r="AL11" s="20"/>
      <c r="AM11" s="20"/>
      <c r="AN11" s="20"/>
      <c r="AO11" s="20"/>
      <c r="AP11" s="20"/>
      <c r="AQ11" s="20"/>
      <c r="AR11" s="20"/>
    </row>
    <row r="12" spans="1:44" x14ac:dyDescent="0.25">
      <c r="A12" s="12"/>
      <c r="B12" s="12"/>
      <c r="C12" s="11"/>
      <c r="D12" s="16"/>
      <c r="E12" s="11"/>
      <c r="F12" s="11"/>
      <c r="G12" s="11"/>
      <c r="H12" s="11"/>
      <c r="I12" s="11"/>
      <c r="J12" s="11"/>
      <c r="K12" s="11"/>
      <c r="L12" s="11"/>
      <c r="M12" s="11"/>
      <c r="N12" s="16"/>
      <c r="O12" s="16"/>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row>
    <row r="13" spans="1:44" x14ac:dyDescent="0.25">
      <c r="A13" s="21"/>
      <c r="B13" s="21"/>
      <c r="C13" s="32"/>
      <c r="D13" s="23"/>
      <c r="E13" s="21"/>
      <c r="F13" s="32"/>
      <c r="G13" s="21"/>
      <c r="H13" s="21"/>
      <c r="I13" s="21"/>
      <c r="J13" s="21"/>
      <c r="K13" s="21"/>
      <c r="L13" s="21"/>
      <c r="M13" s="21"/>
      <c r="N13" s="23"/>
      <c r="O13" s="23"/>
      <c r="P13" s="21"/>
      <c r="Q13" s="21"/>
      <c r="R13" s="21"/>
      <c r="S13" s="21"/>
      <c r="T13" s="21"/>
      <c r="U13" s="21"/>
      <c r="V13" s="21"/>
      <c r="W13" s="21"/>
      <c r="X13" s="21"/>
      <c r="Y13" s="21"/>
      <c r="Z13" s="21"/>
      <c r="AA13" s="21"/>
      <c r="AB13" s="21"/>
      <c r="AC13" s="21"/>
      <c r="AD13" s="21"/>
      <c r="AE13" s="21"/>
      <c r="AF13" s="21"/>
      <c r="AG13" s="21"/>
      <c r="AH13" s="21"/>
      <c r="AI13" s="21"/>
      <c r="AJ13" s="21"/>
      <c r="AK13" s="21"/>
      <c r="AL13" s="20"/>
      <c r="AM13" s="20"/>
      <c r="AN13" s="20"/>
      <c r="AO13" s="20"/>
      <c r="AP13" s="20"/>
      <c r="AQ13" s="20"/>
      <c r="AR13" s="20"/>
    </row>
    <row r="14" spans="1:44" x14ac:dyDescent="0.25">
      <c r="A14" s="12"/>
      <c r="B14" s="12"/>
      <c r="C14" s="31"/>
      <c r="D14" s="15"/>
      <c r="E14" s="13"/>
      <c r="F14" s="31"/>
      <c r="G14" s="7"/>
      <c r="H14" s="7"/>
      <c r="I14" s="7"/>
      <c r="J14" s="7"/>
      <c r="K14" s="7"/>
      <c r="L14" s="7"/>
      <c r="M14" s="7"/>
      <c r="N14" s="42"/>
      <c r="O14" s="42"/>
      <c r="P14" s="7"/>
      <c r="Q14" s="7"/>
      <c r="R14" s="7"/>
      <c r="S14" s="7"/>
      <c r="T14" s="7"/>
      <c r="U14" s="7"/>
      <c r="V14" s="7"/>
      <c r="W14" s="7"/>
      <c r="X14" s="7"/>
      <c r="Y14" s="12"/>
      <c r="Z14" s="12"/>
      <c r="AA14" s="7"/>
      <c r="AB14" s="7"/>
      <c r="AC14" s="7"/>
      <c r="AD14" s="7"/>
      <c r="AE14" s="7"/>
      <c r="AF14" s="7"/>
      <c r="AG14" s="7"/>
      <c r="AH14" s="7"/>
      <c r="AI14" s="7"/>
      <c r="AJ14" s="7"/>
      <c r="AK14" s="7"/>
      <c r="AL14" s="7"/>
      <c r="AM14" s="7"/>
      <c r="AN14" s="7"/>
      <c r="AO14" s="7"/>
      <c r="AP14" s="7"/>
      <c r="AQ14" s="7"/>
      <c r="AR14" s="7"/>
    </row>
    <row r="15" spans="1:44" x14ac:dyDescent="0.25">
      <c r="A15" s="21"/>
      <c r="B15" s="21"/>
      <c r="C15" s="32"/>
      <c r="D15" s="23"/>
      <c r="E15" s="21"/>
      <c r="F15" s="32"/>
      <c r="G15" s="21"/>
      <c r="H15" s="21"/>
      <c r="I15" s="21"/>
      <c r="J15" s="21"/>
      <c r="K15" s="21"/>
      <c r="L15" s="21"/>
      <c r="M15" s="21"/>
      <c r="N15" s="23"/>
      <c r="O15" s="23"/>
      <c r="P15" s="21"/>
      <c r="Q15" s="21"/>
      <c r="R15" s="21"/>
      <c r="S15" s="21"/>
      <c r="T15" s="21"/>
      <c r="U15" s="21"/>
      <c r="V15" s="21"/>
      <c r="W15" s="21"/>
      <c r="X15" s="21"/>
      <c r="Y15" s="21"/>
      <c r="Z15" s="21"/>
      <c r="AA15" s="21"/>
      <c r="AB15" s="21"/>
      <c r="AC15" s="21"/>
      <c r="AD15" s="21"/>
      <c r="AE15" s="21"/>
      <c r="AF15" s="21"/>
      <c r="AG15" s="21"/>
      <c r="AH15" s="21"/>
      <c r="AI15" s="21"/>
      <c r="AJ15" s="21"/>
      <c r="AK15" s="21"/>
      <c r="AL15" s="20"/>
      <c r="AM15" s="20"/>
      <c r="AN15" s="20"/>
      <c r="AO15" s="20"/>
      <c r="AP15" s="20"/>
      <c r="AQ15" s="20"/>
      <c r="AR15" s="20"/>
    </row>
    <row r="16" spans="1:44" x14ac:dyDescent="0.25">
      <c r="A16" s="7"/>
      <c r="B16" s="7"/>
      <c r="C16" s="31"/>
      <c r="D16" s="15"/>
      <c r="E16" s="12"/>
      <c r="F16" s="31"/>
      <c r="G16" s="7"/>
      <c r="H16" s="7"/>
      <c r="I16" s="7"/>
      <c r="J16" s="7"/>
      <c r="K16" s="7"/>
      <c r="L16" s="7"/>
      <c r="M16" s="7"/>
      <c r="N16" s="42"/>
      <c r="O16" s="42"/>
      <c r="P16" s="7"/>
      <c r="Q16" s="7"/>
      <c r="R16" s="7"/>
      <c r="S16" s="7"/>
      <c r="T16" s="7"/>
      <c r="U16" s="7"/>
      <c r="V16" s="7"/>
      <c r="W16" s="7"/>
      <c r="X16" s="7"/>
      <c r="Y16" s="12"/>
      <c r="Z16" s="12"/>
      <c r="AA16" s="7"/>
      <c r="AB16" s="7"/>
      <c r="AC16" s="7"/>
      <c r="AD16" s="7"/>
      <c r="AE16" s="7"/>
      <c r="AF16" s="7"/>
      <c r="AG16" s="7"/>
      <c r="AH16" s="7"/>
      <c r="AI16" s="7"/>
      <c r="AJ16" s="7"/>
      <c r="AK16" s="7"/>
      <c r="AL16" s="7"/>
      <c r="AM16" s="7"/>
      <c r="AN16" s="7"/>
      <c r="AO16" s="7"/>
      <c r="AP16" s="7"/>
      <c r="AQ16" s="7"/>
      <c r="AR16" s="7"/>
    </row>
    <row r="17" spans="1:44" x14ac:dyDescent="0.25">
      <c r="A17" s="21"/>
      <c r="B17" s="21"/>
      <c r="C17" s="32"/>
      <c r="D17" s="23"/>
      <c r="E17" s="21"/>
      <c r="F17" s="32"/>
      <c r="G17" s="21"/>
      <c r="H17" s="21"/>
      <c r="I17" s="21"/>
      <c r="J17" s="21"/>
      <c r="K17" s="21"/>
      <c r="L17" s="21"/>
      <c r="M17" s="21"/>
      <c r="N17" s="23"/>
      <c r="O17" s="23"/>
      <c r="P17" s="21"/>
      <c r="Q17" s="21"/>
      <c r="R17" s="21"/>
      <c r="S17" s="21"/>
      <c r="T17" s="21"/>
      <c r="U17" s="21"/>
      <c r="V17" s="21"/>
      <c r="W17" s="21"/>
      <c r="X17" s="21"/>
      <c r="Y17" s="21"/>
      <c r="Z17" s="21"/>
      <c r="AA17" s="21"/>
      <c r="AB17" s="21"/>
      <c r="AC17" s="21"/>
      <c r="AD17" s="21"/>
      <c r="AE17" s="21"/>
      <c r="AF17" s="21"/>
      <c r="AG17" s="21"/>
      <c r="AH17" s="21"/>
      <c r="AI17" s="21"/>
      <c r="AJ17" s="21"/>
      <c r="AK17" s="21"/>
      <c r="AL17" s="20"/>
      <c r="AM17" s="20"/>
      <c r="AN17" s="20"/>
      <c r="AO17" s="20"/>
      <c r="AP17" s="20"/>
      <c r="AQ17" s="20"/>
      <c r="AR17" s="20"/>
    </row>
    <row r="18" spans="1:44" x14ac:dyDescent="0.25">
      <c r="A18" s="7"/>
      <c r="B18" s="7"/>
      <c r="C18" s="31"/>
      <c r="D18" s="15"/>
      <c r="E18" s="12"/>
      <c r="F18" s="31"/>
      <c r="G18" s="7"/>
      <c r="H18" s="7"/>
      <c r="I18" s="7"/>
      <c r="J18" s="7"/>
      <c r="K18" s="7"/>
      <c r="L18" s="7"/>
      <c r="M18" s="7"/>
      <c r="N18" s="42"/>
      <c r="O18" s="42"/>
      <c r="P18" s="7"/>
      <c r="Q18" s="7"/>
      <c r="R18" s="7"/>
      <c r="S18" s="7"/>
      <c r="T18" s="7"/>
      <c r="U18" s="7"/>
      <c r="V18" s="7"/>
      <c r="W18" s="7"/>
      <c r="X18" s="7"/>
      <c r="Y18" s="12"/>
      <c r="Z18" s="12"/>
      <c r="AA18" s="7"/>
      <c r="AB18" s="7"/>
      <c r="AC18" s="7"/>
      <c r="AD18" s="7"/>
      <c r="AE18" s="7"/>
      <c r="AF18" s="7"/>
      <c r="AG18" s="7"/>
      <c r="AH18" s="7"/>
      <c r="AI18" s="7"/>
      <c r="AJ18" s="7"/>
      <c r="AK18" s="7"/>
      <c r="AL18" s="7"/>
      <c r="AM18" s="7"/>
      <c r="AN18" s="7"/>
      <c r="AO18" s="7"/>
      <c r="AP18" s="7"/>
      <c r="AQ18" s="7"/>
      <c r="AR18" s="7"/>
    </row>
    <row r="19" spans="1:44" x14ac:dyDescent="0.25">
      <c r="A19" s="21"/>
      <c r="B19" s="21"/>
      <c r="C19" s="32"/>
      <c r="D19" s="23"/>
      <c r="E19" s="21"/>
      <c r="F19" s="32"/>
      <c r="G19" s="21"/>
      <c r="H19" s="21"/>
      <c r="I19" s="21"/>
      <c r="J19" s="21"/>
      <c r="K19" s="21"/>
      <c r="L19" s="21"/>
      <c r="M19" s="21"/>
      <c r="N19" s="23"/>
      <c r="O19" s="23"/>
      <c r="P19" s="21"/>
      <c r="Q19" s="21"/>
      <c r="R19" s="21"/>
      <c r="S19" s="21"/>
      <c r="T19" s="21"/>
      <c r="U19" s="21"/>
      <c r="V19" s="21"/>
      <c r="W19" s="21"/>
      <c r="X19" s="21"/>
      <c r="Y19" s="21"/>
      <c r="Z19" s="21"/>
      <c r="AA19" s="21"/>
      <c r="AB19" s="21"/>
      <c r="AC19" s="21"/>
      <c r="AD19" s="21"/>
      <c r="AE19" s="21"/>
      <c r="AF19" s="21"/>
      <c r="AG19" s="21"/>
      <c r="AH19" s="21"/>
      <c r="AI19" s="21"/>
      <c r="AJ19" s="21"/>
      <c r="AK19" s="21"/>
      <c r="AL19" s="20"/>
      <c r="AM19" s="20"/>
      <c r="AN19" s="20"/>
      <c r="AO19" s="20"/>
      <c r="AP19" s="20"/>
      <c r="AQ19" s="20"/>
      <c r="AR19" s="20"/>
    </row>
    <row r="20" spans="1:44" x14ac:dyDescent="0.25">
      <c r="A20" s="7"/>
      <c r="B20" s="7"/>
      <c r="C20" s="31"/>
      <c r="D20" s="15"/>
      <c r="E20" s="12"/>
      <c r="F20" s="31"/>
      <c r="G20" s="7"/>
      <c r="H20" s="7"/>
      <c r="I20" s="7"/>
      <c r="J20" s="7"/>
      <c r="K20" s="7"/>
      <c r="L20" s="7"/>
      <c r="M20" s="7"/>
      <c r="N20" s="42"/>
      <c r="O20" s="42"/>
      <c r="P20" s="7"/>
      <c r="Q20" s="7"/>
      <c r="R20" s="7"/>
      <c r="S20" s="7"/>
      <c r="T20" s="7"/>
      <c r="U20" s="7"/>
      <c r="V20" s="7"/>
      <c r="W20" s="7"/>
      <c r="X20" s="7"/>
      <c r="Y20" s="12"/>
      <c r="Z20" s="12"/>
      <c r="AA20" s="7"/>
      <c r="AB20" s="7"/>
      <c r="AC20" s="7"/>
      <c r="AD20" s="7"/>
      <c r="AE20" s="7"/>
      <c r="AF20" s="7"/>
      <c r="AG20" s="7"/>
      <c r="AH20" s="7"/>
      <c r="AI20" s="7"/>
      <c r="AJ20" s="7"/>
      <c r="AK20" s="7"/>
      <c r="AL20" s="7"/>
      <c r="AM20" s="7"/>
      <c r="AN20" s="7"/>
      <c r="AO20" s="7"/>
      <c r="AP20" s="7"/>
      <c r="AQ20" s="7"/>
      <c r="AR20" s="7"/>
    </row>
    <row r="21" spans="1:44" x14ac:dyDescent="0.25">
      <c r="A21" s="21"/>
      <c r="B21" s="21"/>
      <c r="C21" s="32"/>
      <c r="D21" s="23"/>
      <c r="E21" s="21"/>
      <c r="F21" s="32"/>
      <c r="G21" s="21"/>
      <c r="H21" s="21"/>
      <c r="I21" s="21"/>
      <c r="J21" s="21"/>
      <c r="K21" s="21"/>
      <c r="L21" s="21"/>
      <c r="M21" s="21"/>
      <c r="N21" s="23"/>
      <c r="O21" s="23"/>
      <c r="P21" s="21"/>
      <c r="Q21" s="21"/>
      <c r="R21" s="21"/>
      <c r="S21" s="21"/>
      <c r="T21" s="21"/>
      <c r="U21" s="21"/>
      <c r="V21" s="21"/>
      <c r="W21" s="21"/>
      <c r="X21" s="21"/>
      <c r="Y21" s="21"/>
      <c r="Z21" s="21"/>
      <c r="AA21" s="21"/>
      <c r="AB21" s="21"/>
      <c r="AC21" s="21"/>
      <c r="AD21" s="21"/>
      <c r="AE21" s="21"/>
      <c r="AF21" s="21"/>
      <c r="AG21" s="21"/>
      <c r="AH21" s="21"/>
      <c r="AI21" s="21"/>
      <c r="AJ21" s="21"/>
      <c r="AK21" s="21"/>
      <c r="AL21" s="20"/>
      <c r="AM21" s="20"/>
      <c r="AN21" s="20"/>
      <c r="AO21" s="20"/>
      <c r="AP21" s="20"/>
      <c r="AQ21" s="20"/>
      <c r="AR21" s="20"/>
    </row>
    <row r="22" spans="1:44" x14ac:dyDescent="0.25">
      <c r="A22" s="8"/>
      <c r="B22" s="8"/>
      <c r="C22" s="11"/>
      <c r="D22" s="16"/>
      <c r="E22" s="11"/>
      <c r="F22" s="11"/>
      <c r="G22" s="9"/>
      <c r="H22" s="9"/>
      <c r="I22" s="9"/>
      <c r="J22" s="9"/>
      <c r="K22" s="9"/>
      <c r="L22" s="9"/>
      <c r="M22" s="9"/>
      <c r="N22" s="43"/>
      <c r="O22" s="43"/>
      <c r="P22" s="9"/>
      <c r="Q22" s="9"/>
      <c r="R22" s="9"/>
      <c r="S22" s="9"/>
      <c r="T22" s="9"/>
      <c r="U22" s="9"/>
      <c r="V22" s="9"/>
      <c r="W22" s="9"/>
      <c r="X22" s="9"/>
      <c r="Y22" s="11"/>
      <c r="Z22" s="11"/>
      <c r="AA22" s="9"/>
      <c r="AB22" s="9"/>
      <c r="AC22" s="9"/>
      <c r="AD22" s="9"/>
      <c r="AE22" s="9"/>
      <c r="AF22" s="9"/>
      <c r="AG22" s="9"/>
      <c r="AH22" s="9"/>
      <c r="AI22" s="9"/>
      <c r="AJ22" s="9"/>
      <c r="AK22" s="9"/>
      <c r="AL22" s="9"/>
      <c r="AM22" s="9"/>
      <c r="AN22" s="9"/>
      <c r="AO22" s="9"/>
      <c r="AP22" s="9"/>
      <c r="AQ22" s="9"/>
      <c r="AR22" s="9"/>
    </row>
    <row r="23" spans="1:44" x14ac:dyDescent="0.25">
      <c r="A23" s="21"/>
      <c r="B23" s="21"/>
      <c r="C23" s="32"/>
      <c r="D23" s="23"/>
      <c r="E23" s="21"/>
      <c r="F23" s="32"/>
      <c r="G23" s="21"/>
      <c r="H23" s="21"/>
      <c r="I23" s="21"/>
      <c r="J23" s="21"/>
      <c r="K23" s="21"/>
      <c r="L23" s="21"/>
      <c r="M23" s="21"/>
      <c r="N23" s="23"/>
      <c r="O23" s="23"/>
      <c r="P23" s="21"/>
      <c r="Q23" s="21"/>
      <c r="R23" s="21"/>
      <c r="S23" s="21"/>
      <c r="T23" s="21"/>
      <c r="U23" s="21"/>
      <c r="V23" s="21"/>
      <c r="W23" s="21"/>
      <c r="X23" s="21"/>
      <c r="Y23" s="21"/>
      <c r="Z23" s="21"/>
      <c r="AA23" s="21"/>
      <c r="AB23" s="21"/>
      <c r="AC23" s="21"/>
      <c r="AD23" s="21"/>
      <c r="AE23" s="21"/>
      <c r="AF23" s="21"/>
      <c r="AG23" s="21"/>
      <c r="AH23" s="21"/>
      <c r="AI23" s="21"/>
      <c r="AJ23" s="21"/>
      <c r="AK23" s="21"/>
      <c r="AL23" s="20"/>
      <c r="AM23" s="20"/>
      <c r="AN23" s="20"/>
      <c r="AO23" s="20"/>
      <c r="AP23" s="20"/>
      <c r="AQ23" s="20"/>
      <c r="AR23" s="20"/>
    </row>
    <row r="24" spans="1:44" x14ac:dyDescent="0.25">
      <c r="A24" s="7"/>
      <c r="B24" s="7"/>
      <c r="C24" s="31"/>
      <c r="D24" s="15"/>
      <c r="E24" s="12"/>
      <c r="F24" s="31"/>
      <c r="G24" s="7"/>
      <c r="H24" s="7"/>
      <c r="I24" s="7"/>
      <c r="J24" s="7"/>
      <c r="K24" s="7"/>
      <c r="L24" s="7"/>
      <c r="M24" s="7"/>
      <c r="N24" s="42"/>
      <c r="O24" s="42"/>
      <c r="P24" s="7"/>
      <c r="Q24" s="7"/>
      <c r="R24" s="7"/>
      <c r="S24" s="7"/>
      <c r="T24" s="7"/>
      <c r="U24" s="7"/>
      <c r="V24" s="7"/>
      <c r="W24" s="7"/>
      <c r="X24" s="7"/>
      <c r="Y24" s="12"/>
      <c r="Z24" s="12"/>
      <c r="AA24" s="7"/>
      <c r="AB24" s="7"/>
      <c r="AC24" s="7"/>
      <c r="AD24" s="7"/>
      <c r="AE24" s="7"/>
      <c r="AF24" s="7"/>
      <c r="AG24" s="7"/>
      <c r="AH24" s="7"/>
      <c r="AI24" s="7"/>
      <c r="AJ24" s="7"/>
      <c r="AK24" s="7"/>
      <c r="AL24" s="7"/>
      <c r="AM24" s="7"/>
      <c r="AN24" s="7"/>
      <c r="AO24" s="7"/>
      <c r="AP24" s="7"/>
      <c r="AQ24" s="7"/>
      <c r="AR24" s="7"/>
    </row>
    <row r="25" spans="1:44" x14ac:dyDescent="0.25">
      <c r="A25" s="21"/>
      <c r="B25" s="21"/>
      <c r="C25" s="32"/>
      <c r="D25" s="23"/>
      <c r="E25" s="21"/>
      <c r="F25" s="32"/>
      <c r="G25" s="21"/>
      <c r="H25" s="21"/>
      <c r="I25" s="21"/>
      <c r="J25" s="21"/>
      <c r="K25" s="21"/>
      <c r="L25" s="21"/>
      <c r="M25" s="21"/>
      <c r="N25" s="23"/>
      <c r="O25" s="23"/>
      <c r="P25" s="21"/>
      <c r="Q25" s="21"/>
      <c r="R25" s="21"/>
      <c r="S25" s="21"/>
      <c r="T25" s="21"/>
      <c r="U25" s="21"/>
      <c r="V25" s="21"/>
      <c r="W25" s="21"/>
      <c r="X25" s="21"/>
      <c r="Y25" s="21"/>
      <c r="Z25" s="21"/>
      <c r="AA25" s="21"/>
      <c r="AB25" s="21"/>
      <c r="AC25" s="21"/>
      <c r="AD25" s="21"/>
      <c r="AE25" s="21"/>
      <c r="AF25" s="21"/>
      <c r="AG25" s="21"/>
      <c r="AH25" s="21"/>
      <c r="AI25" s="21"/>
      <c r="AJ25" s="21"/>
      <c r="AK25" s="21"/>
      <c r="AL25" s="20"/>
      <c r="AM25" s="20"/>
      <c r="AN25" s="20"/>
      <c r="AO25" s="20"/>
      <c r="AP25" s="20"/>
      <c r="AQ25" s="20"/>
      <c r="AR25" s="20"/>
    </row>
    <row r="26" spans="1:44" x14ac:dyDescent="0.25">
      <c r="A26" s="7"/>
      <c r="B26" s="7"/>
      <c r="C26" s="31"/>
      <c r="D26" s="15"/>
      <c r="E26" s="12"/>
      <c r="F26" s="31"/>
      <c r="G26" s="7"/>
      <c r="H26" s="7"/>
      <c r="I26" s="7"/>
      <c r="J26" s="7"/>
      <c r="K26" s="7"/>
      <c r="L26" s="7"/>
      <c r="M26" s="7"/>
      <c r="N26" s="42"/>
      <c r="O26" s="42"/>
      <c r="P26" s="7"/>
      <c r="Q26" s="7"/>
      <c r="R26" s="7"/>
      <c r="S26" s="7"/>
      <c r="T26" s="7"/>
      <c r="U26" s="7"/>
      <c r="V26" s="7"/>
      <c r="W26" s="7"/>
      <c r="X26" s="7"/>
      <c r="Y26" s="12"/>
      <c r="Z26" s="12"/>
      <c r="AA26" s="7"/>
      <c r="AB26" s="7"/>
      <c r="AC26" s="7"/>
      <c r="AD26" s="7"/>
      <c r="AE26" s="7"/>
      <c r="AF26" s="7"/>
      <c r="AG26" s="7"/>
      <c r="AH26" s="7"/>
      <c r="AI26" s="7"/>
      <c r="AJ26" s="7"/>
      <c r="AK26" s="7"/>
      <c r="AL26" s="7"/>
      <c r="AM26" s="7"/>
      <c r="AN26" s="7"/>
      <c r="AO26" s="7"/>
      <c r="AP26" s="7"/>
      <c r="AQ26" s="7"/>
      <c r="AR26" s="7"/>
    </row>
    <row r="27" spans="1:44" x14ac:dyDescent="0.25">
      <c r="A27" s="21"/>
      <c r="B27" s="21"/>
      <c r="C27" s="32"/>
      <c r="D27" s="23"/>
      <c r="E27" s="21"/>
      <c r="F27" s="32"/>
      <c r="G27" s="21"/>
      <c r="H27" s="21"/>
      <c r="I27" s="21"/>
      <c r="J27" s="21"/>
      <c r="K27" s="21"/>
      <c r="L27" s="21"/>
      <c r="M27" s="21"/>
      <c r="N27" s="23"/>
      <c r="O27" s="23"/>
      <c r="P27" s="21"/>
      <c r="Q27" s="21"/>
      <c r="R27" s="21"/>
      <c r="S27" s="21"/>
      <c r="T27" s="21"/>
      <c r="U27" s="21"/>
      <c r="V27" s="21"/>
      <c r="W27" s="21"/>
      <c r="X27" s="21"/>
      <c r="Y27" s="21"/>
      <c r="Z27" s="21"/>
      <c r="AA27" s="21"/>
      <c r="AB27" s="21"/>
      <c r="AC27" s="21"/>
      <c r="AD27" s="21"/>
      <c r="AE27" s="21"/>
      <c r="AF27" s="21"/>
      <c r="AG27" s="21"/>
      <c r="AH27" s="21"/>
      <c r="AI27" s="21"/>
      <c r="AJ27" s="21"/>
      <c r="AK27" s="21"/>
      <c r="AL27" s="20"/>
      <c r="AM27" s="20"/>
      <c r="AN27" s="20"/>
      <c r="AO27" s="20"/>
      <c r="AP27" s="20"/>
      <c r="AQ27" s="20"/>
      <c r="AR27" s="20"/>
    </row>
    <row r="28" spans="1:44" x14ac:dyDescent="0.25">
      <c r="A28" s="7"/>
      <c r="B28" s="7"/>
      <c r="C28" s="31"/>
      <c r="D28" s="15"/>
      <c r="E28" s="12"/>
      <c r="F28" s="31"/>
      <c r="G28" s="7"/>
      <c r="H28" s="7"/>
      <c r="I28" s="7"/>
      <c r="J28" s="7"/>
      <c r="K28" s="7"/>
      <c r="L28" s="7"/>
      <c r="M28" s="7"/>
      <c r="N28" s="42"/>
      <c r="O28" s="42"/>
      <c r="P28" s="7"/>
      <c r="Q28" s="7"/>
      <c r="R28" s="7"/>
      <c r="S28" s="7"/>
      <c r="T28" s="7"/>
      <c r="U28" s="7"/>
      <c r="V28" s="7"/>
      <c r="W28" s="7"/>
      <c r="X28" s="7"/>
      <c r="Y28" s="12"/>
      <c r="Z28" s="12"/>
      <c r="AA28" s="7"/>
      <c r="AB28" s="7"/>
      <c r="AC28" s="7"/>
      <c r="AD28" s="7"/>
      <c r="AE28" s="7"/>
      <c r="AF28" s="7"/>
      <c r="AG28" s="7"/>
      <c r="AH28" s="7"/>
      <c r="AI28" s="7"/>
      <c r="AJ28" s="7"/>
      <c r="AK28" s="7"/>
      <c r="AL28" s="7"/>
      <c r="AM28" s="7"/>
      <c r="AN28" s="7"/>
      <c r="AO28" s="7"/>
      <c r="AP28" s="7"/>
      <c r="AQ28" s="7"/>
      <c r="AR28" s="7"/>
    </row>
    <row r="29" spans="1:44" x14ac:dyDescent="0.25">
      <c r="A29" s="21"/>
      <c r="B29" s="21"/>
      <c r="C29" s="32"/>
      <c r="D29" s="23"/>
      <c r="E29" s="21"/>
      <c r="F29" s="32"/>
      <c r="G29" s="21"/>
      <c r="H29" s="21"/>
      <c r="I29" s="21"/>
      <c r="J29" s="21"/>
      <c r="K29" s="21"/>
      <c r="L29" s="21"/>
      <c r="M29" s="21"/>
      <c r="N29" s="23"/>
      <c r="O29" s="23"/>
      <c r="P29" s="21"/>
      <c r="Q29" s="21"/>
      <c r="R29" s="21"/>
      <c r="S29" s="21"/>
      <c r="T29" s="21"/>
      <c r="U29" s="21"/>
      <c r="V29" s="21"/>
      <c r="W29" s="21"/>
      <c r="X29" s="21"/>
      <c r="Y29" s="21"/>
      <c r="Z29" s="21"/>
      <c r="AA29" s="21"/>
      <c r="AB29" s="21"/>
      <c r="AC29" s="21"/>
      <c r="AD29" s="21"/>
      <c r="AE29" s="21"/>
      <c r="AF29" s="21"/>
      <c r="AG29" s="21"/>
      <c r="AH29" s="21"/>
      <c r="AI29" s="21"/>
      <c r="AJ29" s="21"/>
      <c r="AK29" s="21"/>
      <c r="AL29" s="20"/>
      <c r="AM29" s="20"/>
      <c r="AN29" s="20"/>
      <c r="AO29" s="20"/>
      <c r="AP29" s="20"/>
      <c r="AQ29" s="20"/>
      <c r="AR29" s="20"/>
    </row>
    <row r="30" spans="1:44" x14ac:dyDescent="0.25">
      <c r="A30" s="7"/>
      <c r="B30" s="7"/>
      <c r="C30" s="31"/>
      <c r="D30" s="15"/>
      <c r="E30" s="12"/>
      <c r="F30" s="31"/>
      <c r="G30" s="7"/>
      <c r="H30" s="7"/>
      <c r="I30" s="7"/>
      <c r="J30" s="7"/>
      <c r="K30" s="7"/>
      <c r="L30" s="7"/>
      <c r="M30" s="7"/>
      <c r="N30" s="42"/>
      <c r="O30" s="42"/>
      <c r="P30" s="7"/>
      <c r="Q30" s="7"/>
      <c r="R30" s="7"/>
      <c r="S30" s="7"/>
      <c r="T30" s="7"/>
      <c r="U30" s="7"/>
      <c r="V30" s="7"/>
      <c r="W30" s="7"/>
      <c r="X30" s="7"/>
      <c r="Y30" s="12"/>
      <c r="Z30" s="12"/>
      <c r="AA30" s="7"/>
      <c r="AB30" s="7"/>
      <c r="AC30" s="7"/>
      <c r="AD30" s="7"/>
      <c r="AE30" s="7"/>
      <c r="AF30" s="7"/>
      <c r="AG30" s="7"/>
      <c r="AH30" s="7"/>
      <c r="AI30" s="7"/>
      <c r="AJ30" s="7"/>
      <c r="AK30" s="7"/>
      <c r="AL30" s="7"/>
      <c r="AM30" s="7"/>
      <c r="AN30" s="7"/>
      <c r="AO30" s="7"/>
      <c r="AP30" s="7"/>
      <c r="AQ30" s="7"/>
      <c r="AR30" s="7"/>
    </row>
    <row r="31" spans="1:44" x14ac:dyDescent="0.25">
      <c r="A31" s="21"/>
      <c r="B31" s="21"/>
      <c r="C31" s="32"/>
      <c r="D31" s="23"/>
      <c r="E31" s="21"/>
      <c r="F31" s="32"/>
      <c r="G31" s="21"/>
      <c r="H31" s="21"/>
      <c r="I31" s="21"/>
      <c r="J31" s="21"/>
      <c r="K31" s="21"/>
      <c r="L31" s="21"/>
      <c r="M31" s="21"/>
      <c r="N31" s="23"/>
      <c r="O31" s="23"/>
      <c r="P31" s="21"/>
      <c r="Q31" s="21"/>
      <c r="R31" s="21"/>
      <c r="S31" s="21"/>
      <c r="T31" s="21"/>
      <c r="U31" s="21"/>
      <c r="V31" s="21"/>
      <c r="W31" s="21"/>
      <c r="X31" s="21"/>
      <c r="Y31" s="21"/>
      <c r="Z31" s="21"/>
      <c r="AA31" s="21"/>
      <c r="AB31" s="21"/>
      <c r="AC31" s="21"/>
      <c r="AD31" s="21"/>
      <c r="AE31" s="21"/>
      <c r="AF31" s="21"/>
      <c r="AG31" s="21"/>
      <c r="AH31" s="21"/>
      <c r="AI31" s="21"/>
      <c r="AJ31" s="21"/>
      <c r="AK31" s="21"/>
      <c r="AL31" s="20"/>
      <c r="AM31" s="20"/>
      <c r="AN31" s="20"/>
      <c r="AO31" s="20"/>
      <c r="AP31" s="20"/>
      <c r="AQ31" s="20"/>
      <c r="AR31" s="20"/>
    </row>
    <row r="32" spans="1:44" x14ac:dyDescent="0.25">
      <c r="A32" s="7"/>
      <c r="B32" s="7"/>
      <c r="C32" s="31"/>
      <c r="D32" s="15"/>
      <c r="E32" s="12"/>
      <c r="F32" s="31"/>
      <c r="G32" s="7"/>
      <c r="H32" s="7"/>
      <c r="I32" s="7"/>
      <c r="J32" s="7"/>
      <c r="K32" s="7"/>
      <c r="L32" s="7"/>
      <c r="M32" s="7"/>
      <c r="N32" s="42"/>
      <c r="O32" s="42"/>
      <c r="P32" s="7"/>
      <c r="Q32" s="7"/>
      <c r="R32" s="7"/>
      <c r="S32" s="7"/>
      <c r="T32" s="7"/>
      <c r="U32" s="7"/>
      <c r="V32" s="7"/>
      <c r="W32" s="7"/>
      <c r="X32" s="7"/>
      <c r="Y32" s="12"/>
      <c r="Z32" s="12"/>
      <c r="AA32" s="7"/>
      <c r="AB32" s="7"/>
      <c r="AC32" s="7"/>
      <c r="AD32" s="7"/>
      <c r="AE32" s="7"/>
      <c r="AF32" s="7"/>
      <c r="AG32" s="7"/>
      <c r="AH32" s="7"/>
      <c r="AI32" s="7"/>
      <c r="AJ32" s="7"/>
      <c r="AK32" s="7"/>
      <c r="AL32" s="7"/>
      <c r="AM32" s="7"/>
      <c r="AN32" s="7"/>
      <c r="AO32" s="7"/>
      <c r="AP32" s="7"/>
      <c r="AQ32" s="7"/>
      <c r="AR32" s="7"/>
    </row>
    <row r="33" spans="1:44" x14ac:dyDescent="0.25">
      <c r="A33" s="21"/>
      <c r="B33" s="21"/>
      <c r="C33" s="32"/>
      <c r="D33" s="23"/>
      <c r="E33" s="21"/>
      <c r="F33" s="32"/>
      <c r="G33" s="21"/>
      <c r="H33" s="21"/>
      <c r="I33" s="21"/>
      <c r="J33" s="21"/>
      <c r="K33" s="21"/>
      <c r="L33" s="21"/>
      <c r="M33" s="21"/>
      <c r="N33" s="23"/>
      <c r="O33" s="23"/>
      <c r="P33" s="21"/>
      <c r="Q33" s="21"/>
      <c r="R33" s="21"/>
      <c r="S33" s="21"/>
      <c r="T33" s="21"/>
      <c r="U33" s="21"/>
      <c r="V33" s="21"/>
      <c r="W33" s="21"/>
      <c r="X33" s="21"/>
      <c r="Y33" s="21"/>
      <c r="Z33" s="21"/>
      <c r="AA33" s="21"/>
      <c r="AB33" s="21"/>
      <c r="AC33" s="21"/>
      <c r="AD33" s="21"/>
      <c r="AE33" s="21"/>
      <c r="AF33" s="21"/>
      <c r="AG33" s="21"/>
      <c r="AH33" s="21"/>
      <c r="AI33" s="21"/>
      <c r="AJ33" s="21"/>
      <c r="AK33" s="21"/>
      <c r="AL33" s="20"/>
      <c r="AM33" s="20"/>
      <c r="AN33" s="20"/>
      <c r="AO33" s="20"/>
      <c r="AP33" s="20"/>
      <c r="AQ33" s="20"/>
      <c r="AR33" s="20"/>
    </row>
    <row r="34" spans="1:44" x14ac:dyDescent="0.25">
      <c r="A34" s="8"/>
      <c r="B34" s="8"/>
      <c r="C34" s="11"/>
      <c r="D34" s="16"/>
      <c r="E34" s="11"/>
      <c r="F34" s="11"/>
      <c r="G34" s="9"/>
      <c r="H34" s="9"/>
      <c r="I34" s="9"/>
      <c r="J34" s="9"/>
      <c r="K34" s="9"/>
      <c r="L34" s="9"/>
      <c r="M34" s="9"/>
      <c r="N34" s="43"/>
      <c r="O34" s="43"/>
      <c r="P34" s="9"/>
      <c r="Q34" s="9"/>
      <c r="R34" s="9"/>
      <c r="S34" s="9"/>
      <c r="T34" s="9"/>
      <c r="U34" s="9"/>
      <c r="V34" s="9"/>
      <c r="W34" s="9"/>
      <c r="X34" s="9"/>
      <c r="Y34" s="11"/>
      <c r="Z34" s="11"/>
      <c r="AA34" s="9"/>
      <c r="AB34" s="9"/>
      <c r="AC34" s="9"/>
      <c r="AD34" s="9"/>
      <c r="AE34" s="9"/>
      <c r="AF34" s="9"/>
      <c r="AG34" s="9"/>
      <c r="AH34" s="9"/>
      <c r="AI34" s="9"/>
      <c r="AJ34" s="9"/>
      <c r="AK34" s="9"/>
      <c r="AL34" s="9"/>
      <c r="AM34" s="9"/>
      <c r="AN34" s="9"/>
      <c r="AO34" s="9"/>
      <c r="AP34" s="9"/>
      <c r="AQ34" s="9"/>
      <c r="AR34" s="9"/>
    </row>
    <row r="35" spans="1:44" x14ac:dyDescent="0.25">
      <c r="A35" s="21"/>
      <c r="B35" s="21"/>
      <c r="C35" s="32"/>
      <c r="D35" s="23"/>
      <c r="E35" s="21"/>
      <c r="F35" s="32"/>
      <c r="G35" s="21"/>
      <c r="H35" s="21"/>
      <c r="I35" s="21"/>
      <c r="J35" s="21"/>
      <c r="K35" s="21"/>
      <c r="L35" s="21"/>
      <c r="M35" s="21"/>
      <c r="N35" s="23"/>
      <c r="O35" s="23"/>
      <c r="P35" s="21"/>
      <c r="Q35" s="21"/>
      <c r="R35" s="21"/>
      <c r="S35" s="21"/>
      <c r="T35" s="21"/>
      <c r="U35" s="21"/>
      <c r="V35" s="21"/>
      <c r="W35" s="21"/>
      <c r="X35" s="21"/>
      <c r="Y35" s="21"/>
      <c r="Z35" s="21"/>
      <c r="AA35" s="21"/>
      <c r="AB35" s="21"/>
      <c r="AC35" s="21"/>
      <c r="AD35" s="21"/>
      <c r="AE35" s="21"/>
      <c r="AF35" s="21"/>
      <c r="AG35" s="21"/>
      <c r="AH35" s="21"/>
      <c r="AI35" s="21"/>
      <c r="AJ35" s="21"/>
      <c r="AK35" s="21"/>
      <c r="AL35" s="20"/>
      <c r="AM35" s="20"/>
      <c r="AN35" s="20"/>
      <c r="AO35" s="20"/>
      <c r="AP35" s="20"/>
      <c r="AQ35" s="20"/>
      <c r="AR35" s="20"/>
    </row>
    <row r="36" spans="1:44" x14ac:dyDescent="0.25">
      <c r="A36" s="7"/>
      <c r="B36" s="7"/>
      <c r="C36" s="31"/>
      <c r="D36" s="15"/>
      <c r="E36" s="12"/>
      <c r="F36" s="31"/>
      <c r="G36" s="7"/>
      <c r="H36" s="7"/>
      <c r="I36" s="7"/>
      <c r="J36" s="7"/>
      <c r="K36" s="7"/>
      <c r="L36" s="7"/>
      <c r="M36" s="7"/>
      <c r="N36" s="42"/>
      <c r="O36" s="42"/>
      <c r="P36" s="7"/>
      <c r="Q36" s="7"/>
      <c r="R36" s="7"/>
      <c r="S36" s="7"/>
      <c r="T36" s="7"/>
      <c r="U36" s="7"/>
      <c r="V36" s="7"/>
      <c r="W36" s="7"/>
      <c r="X36" s="7"/>
      <c r="Y36" s="12"/>
      <c r="Z36" s="12"/>
      <c r="AA36" s="7"/>
      <c r="AB36" s="7"/>
      <c r="AC36" s="7"/>
      <c r="AD36" s="7"/>
      <c r="AE36" s="7"/>
      <c r="AF36" s="7"/>
      <c r="AG36" s="7"/>
      <c r="AH36" s="7"/>
      <c r="AI36" s="7"/>
      <c r="AJ36" s="7"/>
      <c r="AK36" s="7"/>
      <c r="AL36" s="7"/>
      <c r="AM36" s="7"/>
      <c r="AN36" s="7"/>
      <c r="AO36" s="7"/>
      <c r="AP36" s="7"/>
      <c r="AQ36" s="7"/>
      <c r="AR36" s="7"/>
    </row>
    <row r="37" spans="1:44" x14ac:dyDescent="0.25">
      <c r="A37" s="21"/>
      <c r="B37" s="21"/>
      <c r="C37" s="32"/>
      <c r="D37" s="23"/>
      <c r="E37" s="21"/>
      <c r="F37" s="32"/>
      <c r="G37" s="21"/>
      <c r="H37" s="21"/>
      <c r="I37" s="21"/>
      <c r="J37" s="21"/>
      <c r="K37" s="21"/>
      <c r="L37" s="21"/>
      <c r="M37" s="21"/>
      <c r="N37" s="23"/>
      <c r="O37" s="23"/>
      <c r="P37" s="21"/>
      <c r="Q37" s="21"/>
      <c r="R37" s="21"/>
      <c r="S37" s="21"/>
      <c r="T37" s="21"/>
      <c r="U37" s="21"/>
      <c r="V37" s="21"/>
      <c r="W37" s="21"/>
      <c r="X37" s="21"/>
      <c r="Y37" s="21"/>
      <c r="Z37" s="21"/>
      <c r="AA37" s="21"/>
      <c r="AB37" s="21"/>
      <c r="AC37" s="21"/>
      <c r="AD37" s="21"/>
      <c r="AE37" s="21"/>
      <c r="AF37" s="21"/>
      <c r="AG37" s="21"/>
      <c r="AH37" s="21"/>
      <c r="AI37" s="21"/>
      <c r="AJ37" s="21"/>
      <c r="AK37" s="21"/>
      <c r="AL37" s="20"/>
      <c r="AM37" s="20"/>
      <c r="AN37" s="20"/>
      <c r="AO37" s="20"/>
      <c r="AP37" s="20"/>
      <c r="AQ37" s="20"/>
      <c r="AR37" s="20"/>
    </row>
    <row r="38" spans="1:44" x14ac:dyDescent="0.25">
      <c r="A38" s="7"/>
      <c r="B38" s="7"/>
      <c r="C38" s="31"/>
      <c r="D38" s="15"/>
      <c r="E38" s="12"/>
      <c r="F38" s="31"/>
      <c r="G38" s="7"/>
      <c r="H38" s="7"/>
      <c r="I38" s="7"/>
      <c r="J38" s="7"/>
      <c r="K38" s="7"/>
      <c r="L38" s="7"/>
      <c r="M38" s="7"/>
      <c r="N38" s="42"/>
      <c r="O38" s="42"/>
      <c r="P38" s="7"/>
      <c r="Q38" s="7"/>
      <c r="R38" s="7"/>
      <c r="S38" s="7"/>
      <c r="T38" s="7"/>
      <c r="U38" s="7"/>
      <c r="V38" s="7"/>
      <c r="W38" s="7"/>
      <c r="X38" s="7"/>
      <c r="Y38" s="12"/>
      <c r="Z38" s="12"/>
      <c r="AA38" s="7"/>
      <c r="AB38" s="7"/>
      <c r="AC38" s="7"/>
      <c r="AD38" s="7"/>
      <c r="AE38" s="7"/>
      <c r="AF38" s="7"/>
      <c r="AG38" s="7"/>
      <c r="AH38" s="7"/>
      <c r="AI38" s="7"/>
      <c r="AJ38" s="7"/>
      <c r="AK38" s="7"/>
      <c r="AL38" s="7"/>
      <c r="AM38" s="7"/>
      <c r="AN38" s="7"/>
      <c r="AO38" s="7"/>
      <c r="AP38" s="7"/>
      <c r="AQ38" s="7"/>
      <c r="AR38" s="7"/>
    </row>
    <row r="39" spans="1:44" x14ac:dyDescent="0.25">
      <c r="A39" s="21"/>
      <c r="B39" s="21"/>
      <c r="C39" s="32"/>
      <c r="D39" s="23"/>
      <c r="E39" s="21"/>
      <c r="F39" s="32"/>
      <c r="G39" s="21"/>
      <c r="H39" s="21"/>
      <c r="I39" s="21"/>
      <c r="J39" s="21"/>
      <c r="K39" s="21"/>
      <c r="L39" s="21"/>
      <c r="M39" s="21"/>
      <c r="N39" s="23"/>
      <c r="O39" s="23"/>
      <c r="P39" s="21"/>
      <c r="Q39" s="21"/>
      <c r="R39" s="21"/>
      <c r="S39" s="21"/>
      <c r="T39" s="21"/>
      <c r="U39" s="21"/>
      <c r="V39" s="21"/>
      <c r="W39" s="21"/>
      <c r="X39" s="21"/>
      <c r="Y39" s="21"/>
      <c r="Z39" s="21"/>
      <c r="AA39" s="21"/>
      <c r="AB39" s="21"/>
      <c r="AC39" s="21"/>
      <c r="AD39" s="21"/>
      <c r="AE39" s="21"/>
      <c r="AF39" s="21"/>
      <c r="AG39" s="21"/>
      <c r="AH39" s="21"/>
      <c r="AI39" s="21"/>
      <c r="AJ39" s="21"/>
      <c r="AK39" s="21"/>
      <c r="AL39" s="20"/>
      <c r="AM39" s="20"/>
      <c r="AN39" s="20"/>
      <c r="AO39" s="20"/>
      <c r="AP39" s="20"/>
      <c r="AQ39" s="20"/>
      <c r="AR39" s="20"/>
    </row>
    <row r="40" spans="1:44" x14ac:dyDescent="0.25">
      <c r="A40" s="7"/>
      <c r="B40" s="7"/>
      <c r="C40" s="31"/>
      <c r="D40" s="15"/>
      <c r="E40" s="12"/>
      <c r="F40" s="31"/>
      <c r="G40" s="7"/>
      <c r="H40" s="7"/>
      <c r="I40" s="7"/>
      <c r="J40" s="7"/>
      <c r="K40" s="7"/>
      <c r="L40" s="7"/>
      <c r="M40" s="7"/>
      <c r="N40" s="42"/>
      <c r="O40" s="42"/>
      <c r="P40" s="7"/>
      <c r="Q40" s="7"/>
      <c r="R40" s="7"/>
      <c r="S40" s="7"/>
      <c r="T40" s="7"/>
      <c r="U40" s="7"/>
      <c r="V40" s="7"/>
      <c r="W40" s="7"/>
      <c r="X40" s="7"/>
      <c r="Y40" s="12"/>
      <c r="Z40" s="12"/>
      <c r="AA40" s="7"/>
      <c r="AB40" s="7"/>
      <c r="AC40" s="7"/>
      <c r="AD40" s="7"/>
      <c r="AE40" s="7"/>
      <c r="AF40" s="7"/>
      <c r="AG40" s="7"/>
      <c r="AH40" s="7"/>
      <c r="AI40" s="7"/>
      <c r="AJ40" s="7"/>
      <c r="AK40" s="7"/>
      <c r="AL40" s="7"/>
      <c r="AM40" s="7"/>
      <c r="AN40" s="7"/>
      <c r="AO40" s="7"/>
      <c r="AP40" s="7"/>
      <c r="AQ40" s="7"/>
      <c r="AR40" s="7"/>
    </row>
    <row r="41" spans="1:44" x14ac:dyDescent="0.25">
      <c r="A41" s="21"/>
      <c r="B41" s="21"/>
      <c r="C41" s="32"/>
      <c r="D41" s="23"/>
      <c r="E41" s="21"/>
      <c r="F41" s="32"/>
      <c r="G41" s="21"/>
      <c r="H41" s="21"/>
      <c r="I41" s="21"/>
      <c r="J41" s="21"/>
      <c r="K41" s="21"/>
      <c r="L41" s="21"/>
      <c r="M41" s="21"/>
      <c r="N41" s="23"/>
      <c r="O41" s="23"/>
      <c r="P41" s="21"/>
      <c r="Q41" s="21"/>
      <c r="R41" s="21"/>
      <c r="S41" s="21"/>
      <c r="T41" s="21"/>
      <c r="U41" s="21"/>
      <c r="V41" s="21"/>
      <c r="W41" s="21"/>
      <c r="X41" s="21"/>
      <c r="Y41" s="21"/>
      <c r="Z41" s="21"/>
      <c r="AA41" s="21"/>
      <c r="AB41" s="21"/>
      <c r="AC41" s="21"/>
      <c r="AD41" s="21"/>
      <c r="AE41" s="21"/>
      <c r="AF41" s="21"/>
      <c r="AG41" s="21"/>
      <c r="AH41" s="21"/>
      <c r="AI41" s="21"/>
      <c r="AJ41" s="21"/>
      <c r="AK41" s="21"/>
      <c r="AL41" s="20"/>
      <c r="AM41" s="20"/>
      <c r="AN41" s="20"/>
      <c r="AO41" s="20"/>
      <c r="AP41" s="20"/>
      <c r="AQ41" s="20"/>
      <c r="AR41" s="20"/>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D3294-8A26-44AC-A401-AF8E2E76C9AC}">
  <dimension ref="B1:G23"/>
  <sheetViews>
    <sheetView workbookViewId="0">
      <selection activeCell="F4" sqref="F4"/>
    </sheetView>
  </sheetViews>
  <sheetFormatPr defaultRowHeight="15" x14ac:dyDescent="0.25"/>
  <cols>
    <col min="2" max="2" width="24.5703125" bestFit="1" customWidth="1"/>
    <col min="3" max="3" width="23.140625" customWidth="1"/>
    <col min="5" max="5" width="46" customWidth="1"/>
    <col min="6" max="6" width="29.140625" bestFit="1" customWidth="1"/>
  </cols>
  <sheetData>
    <row r="1" spans="2:7" ht="15.75" thickBot="1" x14ac:dyDescent="0.3">
      <c r="E1" s="45" t="s">
        <v>24</v>
      </c>
      <c r="F1" s="45"/>
    </row>
    <row r="2" spans="2:7" ht="16.5" thickTop="1" thickBot="1" x14ac:dyDescent="0.3">
      <c r="B2" s="1" t="s">
        <v>11</v>
      </c>
      <c r="C2" s="1" t="s">
        <v>10</v>
      </c>
      <c r="E2" s="30" t="s">
        <v>25</v>
      </c>
      <c r="F2" s="30" t="s">
        <v>26</v>
      </c>
    </row>
    <row r="3" spans="2:7" ht="15.75" thickTop="1" x14ac:dyDescent="0.25">
      <c r="B3" s="17" t="s">
        <v>2</v>
      </c>
      <c r="C3" s="10" t="s">
        <v>12</v>
      </c>
      <c r="E3" s="3" t="str">
        <f>IF(LEN("https://pensionresource.website/EAMain.php?content=EAMain.PlanForms.FundingRate.Form&amp;PlanName="&amp;C3&amp;"&amp;PlanNum="&amp;C4&amp;"&amp;year="&amp;C5&amp;"&amp;PlanAdmin="&amp;C6&amp;"&amp;PlanSponsor="&amp;C7&amp;"&amp;Actuary="&amp;C9&amp;"&amp;EnrollmentNumber="&amp;C10&amp;"#")&gt;255,"https://pensionresource.website/EAMain.php?content=EAMain.PlanForms.FundingRate.Form&amp;PlanName="&amp;C3&amp;"&amp;PlanNum="&amp;C4&amp;"&amp;year="&amp;C5&amp;"&amp;PlanAdmin="&amp;C6&amp;"&amp;PlanSponsor="&amp;C7&amp;"&amp;Actuary="&amp;C9&amp;"&amp;EnrollmentNumber="&amp;C10&amp;"#",HYPERLINK("https://pensionresource.website/EAMain.php?content=EAMain.PlanForms.FundingRate.Form&amp;PlanName="&amp;C3&amp;"&amp;PlanNum="&amp;C4&amp;"&amp;year="&amp;C5&amp;"&amp;PlanAdmin="&amp;C6&amp;"&amp;PlanSponsor="&amp;C7&amp;"&amp;Actuary="&amp;C9&amp;"&amp;EnrollmentNumber="&amp;C10&amp;"#","Funding Rate Election"))</f>
        <v>Funding Rate Election</v>
      </c>
      <c r="F3" s="3" t="str">
        <f>IF(LEN("https://pensionresource.website/EAMain.php?content=EAMain.ActForms.ActASOP.Form&amp;PlName="&amp;C3&amp;"&amp;PlNum="&amp;C4&amp;"&amp;Yr="&amp;C5&amp;"&amp;vldate="&amp;C12&amp;"&amp;Actuary="&amp;C9&amp;"&amp;EnrollNo="&amp;C10&amp;"&amp;actemail="&amp;C12&amp;"&amp;Admin="&amp;C6&amp;"&amp;Sponsor="&amp;C7&amp;"&amp;Trustee="&amp;C9&amp;"#")&gt;255,"https://pensionresource.website/EAMain.php?content=EAMain.ActForms.ActASOP.Form&amp;PlName="&amp;C3&amp;"&amp;PlNum="&amp;C4&amp;"&amp;Yr="&amp;C5&amp;"&amp;vldate="&amp;C12&amp;"&amp;Actuary="&amp;C9&amp;"&amp;EnrollNo="&amp;C10&amp;"&amp;actemail="&amp;C12&amp;"&amp;Admin="&amp;C6&amp;"&amp;Sponsor="&amp;C7&amp;"&amp;Trustee="&amp;C9&amp;"#",HYPERLINK("https://pensionresource.website/EAMain.php?content=EAMain.ActForms.ActASOP.Form&amp;PlName="&amp;C3&amp;"&amp;PlNum="&amp;C4&amp;"&amp;Yr="&amp;C5&amp;"&amp;vldate="&amp;C12&amp;"&amp;Actuary="&amp;C9&amp;"&amp;EnrollNo="&amp;C10&amp;"&amp;actemail="&amp;C12&amp;"&amp;Admin="&amp;C6&amp;"&amp;Sponsor="&amp;C7&amp;"&amp;Trustee="&amp;C9&amp;"#","ASOP Disclosure"))</f>
        <v>ASOP Disclosure</v>
      </c>
    </row>
    <row r="4" spans="2:7" x14ac:dyDescent="0.25">
      <c r="B4" s="18" t="s">
        <v>3</v>
      </c>
      <c r="C4" s="12" t="s">
        <v>7</v>
      </c>
      <c r="E4" s="3" t="str">
        <f>IF(LEN("https://pensionresource.website/EAMain.php?content=EAMain.PlanForms.Standing.Form&amp;PlanName="&amp;C3&amp;"&amp;PlanNum="&amp;C4&amp;"&amp;year="&amp;C5&amp;"&amp;PlanAdmin="&amp;C6&amp;"&amp;PlanSponsor="&amp;C7&amp;"&amp;Actuary="&amp;C9&amp;"&amp;EnrollmentNumber="&amp;C10&amp;"#")&gt;255,"https://pensionresource.website/EAMain.php?content=EAMain.PlanForms.Standing.Form&amp;PlanName="&amp;C3&amp;"&amp;PlanNum="&amp;C4&amp;"&amp;year="&amp;C5&amp;"&amp;PlanAdmin="&amp;C6&amp;"&amp;PlanSponsor="&amp;C7&amp;"&amp;Actuary="&amp;C9&amp;"&amp;EnrollmentNumber="&amp;C10&amp;"#",HYPERLINK("https://pensionresource.website/EAMain.php?content=EAMain.PlanForms.Standing.Form&amp;PlanName="&amp;C3&amp;"&amp;PlanNum="&amp;C4&amp;"&amp;year="&amp;C5&amp;"&amp;PlanAdmin="&amp;C6&amp;"&amp;PlanSponsor="&amp;C7&amp;"&amp;Actuary="&amp;C9&amp;"&amp;EnrollmentNumber="&amp;C10&amp;"#","Standing Election"))</f>
        <v>Standing Election</v>
      </c>
      <c r="F4" s="3" t="str">
        <f>IF(LEN("https://pensionresource.website/EAMain.php?content=EAMain.PlanForms.Range.Form&amp;PlName="&amp;C3&amp;"&amp;PlNum="&amp;C4&amp;"&amp;Yr="&amp;C5&amp;"&amp;Admin="&amp;C6&amp;"&amp;Sponsor="&amp;C7&amp;"&amp;Actuary="&amp;C9&amp;"&amp;EnrollNo="&amp;C10&amp;"#")&gt;255,"https://pensionresource.website/EAMain.php?content=EAMain.PlanForms.Range.Form&amp;PlName="&amp;C3&amp;"&amp;PlNum="&amp;C4&amp;"&amp;Yr="&amp;C5&amp;"&amp;Admin="&amp;C6&amp;"&amp;Sponsor="&amp;C7&amp;"&amp;Actuary="&amp;C9&amp;"&amp;EnrollNo="&amp;C10&amp;"#",HYPERLINK("https://pensionresource.website/EAMain.php?content=EAMain.PlanForms.Range.Form&amp;PlName="&amp;C3&amp;"&amp;PlNum="&amp;C4&amp;"&amp;Yr="&amp;C5&amp;"&amp;Admin="&amp;C6&amp;"&amp;Sponsor="&amp;C7&amp;"&amp;Actuary="&amp;C9&amp;"&amp;EnrollNo="&amp;C10&amp;"#","Range AFTAP"))</f>
        <v>Range AFTAP</v>
      </c>
    </row>
    <row r="5" spans="2:7" x14ac:dyDescent="0.25">
      <c r="B5" s="18" t="s">
        <v>4</v>
      </c>
      <c r="C5" s="10">
        <v>2021</v>
      </c>
      <c r="E5" s="3" t="str">
        <f>IF(LEN("https://pensionresource.website/EAMain.php?content=EAMain.PlanForms.Prefunding.Form&amp;PlanName="&amp;C3&amp;"PlNum="&amp;C4&amp;"&amp;Yr="&amp;C5&amp;"&amp;Admin="&amp;C6&amp;"&amp;Sponsor="&amp;C7&amp;"&amp;Actuary="&amp;C9&amp;"&amp;EnrollNo="&amp;C10&amp;"&amp;MRC="&amp;C15&amp;"&amp;QRC="&amp;C16&amp;"&amp;BOYPFB="&amp;C17&amp;"&amp;BOYCOB="&amp;C18&amp;"&amp;UsePFBVD="&amp;C13&amp;"&amp;UsePFBED="&amp;C14&amp;"#")&gt;255,"https://pensionresource.website/EAMain.php?content=EAMain.PlanForms.Prefunding.Form&amp;PlanName="&amp;C3&amp;"PlNum="&amp;C4&amp;"&amp;Yr="&amp;C5&amp;"&amp;Admin="&amp;C6&amp;"&amp;Sponsor="&amp;C7&amp;"&amp;Actuary="&amp;C9&amp;"&amp;EnrollNo="&amp;C10&amp;"&amp;MRC="&amp;C15&amp;"&amp;QRC="&amp;C16&amp;"&amp;BOYPFB="&amp;C17&amp;"&amp;BOYCOB="&amp;C18&amp;"&amp;UsePFBVD="&amp;C13&amp;"&amp;UsePFBED="&amp;C14&amp;"#",HYPERLINK("https://pensionresource.website/EAMain.php?content=EAMain.PlanForms.Prefunding.Form&amp;PlanName="&amp;C3&amp;"PlNum="&amp;C4&amp;"&amp;Yr="&amp;C5&amp;"&amp;Admin="&amp;C6&amp;"&amp;Sponsor="&amp;C7&amp;"&amp;Actuary="&amp;C9&amp;"&amp;EnrollNo="&amp;C10&amp;"&amp;MRC="&amp;C15&amp;"&amp;QRC="&amp;C16&amp;"&amp;BOYPFB="&amp;C17&amp;"&amp;BOYCOB="&amp;C18&amp;"&amp;UsePFBVD="&amp;C13&amp;"&amp;UsePFBED="&amp;C14&amp;"#","Prefunding Election"))</f>
        <v>Prefunding Election</v>
      </c>
      <c r="G5" s="2"/>
    </row>
    <row r="6" spans="2:7" x14ac:dyDescent="0.25">
      <c r="B6" s="18" t="s">
        <v>5</v>
      </c>
      <c r="C6" s="12" t="s">
        <v>14</v>
      </c>
      <c r="E6" s="3" t="str">
        <f>IF(LEN("https://pensionresource.website/EAMain.php?content=EAMain.PlanForms.ARP.Form&amp;PlName="&amp;C3&amp;"&amp;PlNum="&amp;C4&amp;"&amp;Yr="&amp;C5&amp;"&amp;Admin="&amp;C6&amp;"&amp;Sponsor="&amp;C7&amp;"&amp;Actuary="&amp;C9&amp;"&amp;EnrollNo="&amp;C10&amp;"#")&gt;255,"https://pensionresource.website/EAMain.php?content=EAMain.PlanForms.ARP.Form&amp;PlName="&amp;C3&amp;"&amp;PlNum="&amp;C4&amp;"&amp;Yr="&amp;C5&amp;"&amp;Admin="&amp;C6&amp;"&amp;Sponsor="&amp;C7&amp;"&amp;Actuary="&amp;C9&amp;"&amp;EnrollNo="&amp;C10&amp;"#",HYPERLINK("https://pensionresource.website/EAMain.php?content=EAMain.PlanForms.ARP.Form&amp;PlName="&amp;C3&amp;"&amp;PlNum="&amp;C4&amp;"&amp;Yr="&amp;C5&amp;"&amp;Admin="&amp;C6&amp;"&amp;Sponsor="&amp;C7&amp;"&amp;Actuary="&amp;C9&amp;"&amp;EnrollNo="&amp;C10&amp;"#","ARP2021Election"))</f>
        <v>ARP2021Election</v>
      </c>
    </row>
    <row r="7" spans="2:7" x14ac:dyDescent="0.25">
      <c r="B7" s="18" t="s">
        <v>8</v>
      </c>
      <c r="C7" s="10" t="s">
        <v>13</v>
      </c>
      <c r="E7" s="3"/>
      <c r="F7" s="2"/>
    </row>
    <row r="8" spans="2:7" x14ac:dyDescent="0.25">
      <c r="B8" s="18" t="s">
        <v>21</v>
      </c>
      <c r="C8" s="12" t="s">
        <v>22</v>
      </c>
      <c r="E8" s="2"/>
    </row>
    <row r="9" spans="2:7" x14ac:dyDescent="0.25">
      <c r="B9" s="18" t="s">
        <v>9</v>
      </c>
      <c r="C9" s="10" t="s">
        <v>0</v>
      </c>
      <c r="G9" s="2"/>
    </row>
    <row r="10" spans="2:7" x14ac:dyDescent="0.25">
      <c r="B10" s="18" t="s">
        <v>6</v>
      </c>
      <c r="C10" s="12" t="s">
        <v>1</v>
      </c>
      <c r="G10" s="2"/>
    </row>
    <row r="11" spans="2:7" x14ac:dyDescent="0.25">
      <c r="B11" s="18" t="s">
        <v>27</v>
      </c>
      <c r="C11" s="10" t="s">
        <v>28</v>
      </c>
    </row>
    <row r="12" spans="2:7" x14ac:dyDescent="0.25">
      <c r="B12" s="18" t="s">
        <v>23</v>
      </c>
      <c r="C12" s="12" t="s">
        <v>29</v>
      </c>
    </row>
    <row r="13" spans="2:7" x14ac:dyDescent="0.25">
      <c r="B13" s="18" t="s">
        <v>15</v>
      </c>
      <c r="C13" s="10">
        <v>0</v>
      </c>
    </row>
    <row r="14" spans="2:7" x14ac:dyDescent="0.25">
      <c r="B14" s="18" t="s">
        <v>19</v>
      </c>
      <c r="C14" s="12">
        <v>0</v>
      </c>
    </row>
    <row r="15" spans="2:7" ht="30" x14ac:dyDescent="0.25">
      <c r="B15" s="18" t="s">
        <v>20</v>
      </c>
      <c r="C15" s="10">
        <v>0</v>
      </c>
    </row>
    <row r="16" spans="2:7" x14ac:dyDescent="0.25">
      <c r="B16" s="18" t="s">
        <v>16</v>
      </c>
      <c r="C16" s="12">
        <v>0</v>
      </c>
    </row>
    <row r="17" spans="2:3" x14ac:dyDescent="0.25">
      <c r="B17" s="18" t="s">
        <v>17</v>
      </c>
      <c r="C17" s="10">
        <v>0</v>
      </c>
    </row>
    <row r="18" spans="2:3" x14ac:dyDescent="0.25">
      <c r="B18" s="18" t="s">
        <v>18</v>
      </c>
      <c r="C18" s="12">
        <v>0</v>
      </c>
    </row>
    <row r="19" spans="2:3" x14ac:dyDescent="0.25">
      <c r="B19" s="18"/>
      <c r="C19" s="10"/>
    </row>
    <row r="20" spans="2:3" x14ac:dyDescent="0.25">
      <c r="B20" s="18"/>
      <c r="C20" s="10"/>
    </row>
    <row r="21" spans="2:3" x14ac:dyDescent="0.25">
      <c r="B21" s="18"/>
      <c r="C21" s="12"/>
    </row>
    <row r="22" spans="2:3" x14ac:dyDescent="0.25">
      <c r="B22" s="18"/>
      <c r="C22" s="10"/>
    </row>
    <row r="23" spans="2:3" x14ac:dyDescent="0.25">
      <c r="B23" s="18"/>
      <c r="C23" s="12"/>
    </row>
  </sheetData>
  <mergeCells count="1">
    <mergeCell ref="E1:F1"/>
  </mergeCells>
  <hyperlinks>
    <hyperlink ref="C11" r:id="rId1" xr:uid="{1CF82FCB-E1BE-4C76-ADED-8BADA832052A}"/>
  </hyperlinks>
  <pageMargins left="0.7" right="0.7" top="0.75" bottom="0.75" header="0.3" footer="0.3"/>
  <pageSetup orientation="portrait" r:id="rId2"/>
  <drawing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3DF66-D2C8-4801-9215-CFD5532506EF}">
  <dimension ref="B1:J25"/>
  <sheetViews>
    <sheetView workbookViewId="0">
      <selection activeCell="F6" sqref="F6"/>
    </sheetView>
  </sheetViews>
  <sheetFormatPr defaultRowHeight="15" x14ac:dyDescent="0.25"/>
  <cols>
    <col min="2" max="2" width="24.5703125" bestFit="1" customWidth="1"/>
    <col min="3" max="3" width="23.140625" customWidth="1"/>
    <col min="5" max="5" width="46" customWidth="1"/>
    <col min="6" max="6" width="24.5703125" customWidth="1"/>
  </cols>
  <sheetData>
    <row r="1" spans="2:10" x14ac:dyDescent="0.25">
      <c r="E1" s="45" t="s">
        <v>24</v>
      </c>
      <c r="F1" s="45"/>
    </row>
    <row r="2" spans="2:10" ht="15.75" thickBot="1" x14ac:dyDescent="0.3">
      <c r="B2" s="1" t="s">
        <v>11</v>
      </c>
      <c r="C2" s="1" t="s">
        <v>10</v>
      </c>
      <c r="E2" s="45" t="s">
        <v>30</v>
      </c>
      <c r="F2" s="45"/>
    </row>
    <row r="3" spans="2:10" ht="15.75" thickTop="1" x14ac:dyDescent="0.25">
      <c r="B3" s="17" t="s">
        <v>2</v>
      </c>
      <c r="C3" s="10" t="s">
        <v>12</v>
      </c>
      <c r="E3" s="17" t="s">
        <v>47</v>
      </c>
      <c r="F3" s="3" t="str">
        <f>IF(LEN("https://pensionresource.website/EAMain.php?content=EAMain.PartNotices.101d.Form&amp;PlName="&amp;C3&amp;"&amp;PlNum="&amp;C4&amp;"Admin="&amp;C8&amp;"&amp;AdminPhone="&amp;C9&amp;"&amp;AdminEmail="&amp;C10&amp;"&amp;NoticeDate="&amp;C11&amp;"&amp;DueDate="&amp;C12&amp;"#")&gt;255,"https://pensionresource.website/EAMain.php?content=EAMain.PartNotices.101d.Form&amp;PlName="&amp;C3&amp;"&amp;PlNum="&amp;C4&amp;"&amp;Admin="&amp;C8&amp;"&amp;AdminPhone="&amp;C9&amp;"&amp;AdminEmail="&amp;C10&amp;"&amp;NoticeDate="&amp;C11&amp;"&amp;DueDate="&amp;C12&amp;"#",HYPERLINK("https://pensionresource.website/EAMain.php?content=EAMain.PartNotices.101d.Form&amp;PlName="&amp;C3&amp;"&amp;PlNum="&amp;C4&amp;"&amp;Admin="&amp;C8&amp;"&amp;AdminPhone="&amp;C9&amp;"&amp;AdminEmail="&amp;C10&amp;"&amp;NoticeDate="&amp;C11&amp;"&amp;DueDate="&amp;C12&amp;"#","ERISA 101(d) Missed Minimum"))</f>
        <v>ERISA 101(d) Missed Minimum</v>
      </c>
    </row>
    <row r="4" spans="2:10" x14ac:dyDescent="0.25">
      <c r="B4" s="18" t="s">
        <v>3</v>
      </c>
      <c r="C4" s="12" t="s">
        <v>7</v>
      </c>
      <c r="E4" s="18" t="s">
        <v>48</v>
      </c>
      <c r="F4" s="3" t="str">
        <f>IF(LEN("https://pensionresource.website/EAMain.php?content=EAMain.PlanForms.Standing.Form&amp;PlanName="&amp;C3&amp;"&amp;PlanNum="&amp;C4&amp;"&amp;year="&amp;C12&amp;"&amp;PlanAdmin="&amp;C8&amp;"&amp;PlanSponsor="&amp;C9&amp;"&amp;Actuary="&amp;C11&amp;"&amp;EnrollmentNumber="&amp;C12&amp;"#")&gt;255,"https://pensionresource.website/EAMain.php?content=EAMain.PlanForms.Standing.Form&amp;PlanName="&amp;C3&amp;"&amp;PlanNum="&amp;C4&amp;"&amp;year="&amp;C11&amp;"&amp;PlanAdmin="&amp;C8&amp;"&amp;PlanSponsor="&amp;C9&amp;"&amp;Actuary="&amp;C11&amp;"&amp;EnrollmentNumber="&amp;C12&amp;"#",HYPERLINK("https://pensionresource.website/EAMain.php?content=EAMain.PlanForms.Standing.Form&amp;PlanName="&amp;C3&amp;"&amp;PlanNum="&amp;C4&amp;"&amp;year="&amp;C11&amp;"&amp;PlanAdmin="&amp;C8&amp;"&amp;PlanSponsor="&amp;C9&amp;"&amp;Actuary="&amp;C11&amp;"&amp;EnrollmentNumber="&amp;C12&amp;"#","ERISA 101(j) 436 Distribution Restriction"))</f>
        <v>ERISA 101(j) 436 Distribution Restriction</v>
      </c>
    </row>
    <row r="5" spans="2:10" x14ac:dyDescent="0.25">
      <c r="B5" s="18" t="s">
        <v>4</v>
      </c>
      <c r="C5" s="10">
        <v>2021</v>
      </c>
      <c r="E5" s="18" t="s">
        <v>49</v>
      </c>
      <c r="F5" s="3" t="str">
        <f>IF(LEN("https://pensionresource.website/EAMain.php?content=EAMain.PartNotices.402f.Form&amp;PlName="&amp;C8&amp;"Admin="&amp;C4&amp;"&amp;AdminPhone="&amp;C9&amp;"&amp;AdminEmail="&amp;C10&amp;"&amp;plantype="&amp;C13&amp;"&amp;loans="&amp;C14&amp;"&amp;RothRollver="&amp;C15&amp;"&amp;nonresident="&amp;C16&amp;"&amp;aftertax="&amp;C17&amp;"&amp;1936="&amp;C18&amp;"&amp;AutoRollver="&amp;C19&amp;"&amp;MinAutoRoll="&amp;C20&amp;"&amp;MinRollver="&amp;C21&amp;"&amp;MinSplitRoll="&amp;C22&amp;"#")&gt;255,"https://pensionresource.website/EAMain.php?content=EAMain.PartNotices.402f.Form&amp;PlName="&amp;C3&amp;"Admin="&amp;C8&amp;"&amp;AdminPhone="&amp;C9&amp;"&amp;AdminEmail="&amp;C10&amp;"&amp;plantype="&amp;C13&amp;"&amp;loans="&amp;C14&amp;"&amp;RothRollver="&amp;C15&amp;"&amp;nonresident="&amp;C15&amp;"&amp;aftertax="&amp;C17&amp;"&amp;1936="&amp;C18&amp;"&amp;AutoRollver="&amp;C19&amp;"&amp;MinAutoRoll="&amp;C20&amp;"&amp;MinRollver="&amp;C21&amp;"&amp;MinSplitRoll="&amp;C22&amp;"#",HYPERLINK("https://pensionresource.website/EAMain.php?content=EAMain.PartNotices.402f.Form&amp;PlName="&amp;C3&amp;"Admin="&amp;C8&amp;"&amp;AdminPhone="&amp;C9&amp;"&amp;AdminEmail="&amp;C10&amp;"&amp;plantype="&amp;C13&amp;"&amp;loans="&amp;C14&amp;"&amp;RothRollver="&amp;C15&amp;"&amp;nonresident="&amp;C15&amp;"&amp;aftertax="&amp;C17&amp;"&amp;1936="&amp;C18&amp;"&amp;AutoRollver="&amp;C19&amp;"&amp;MinAutoRoll="&amp;C20&amp;"&amp;MinRollver="&amp;C21&amp;"&amp;MinSplitRoll="&amp;C22&amp;"#","402(f) Notice"))</f>
        <v>https://pensionresource.website/EAMain.php?content=EAMain.PartNotices.402f.Form&amp;PlName=DEFINED BENEFIT PLANAdmin=ADMINISTRATOR&amp;AdminPhone=(555)888-1234&amp;AdminEmail=Email@admin.com&amp;plantype=DB&amp;loans=No&amp;RothRollver=No&amp;nonresident=No&amp;aftertax=No&amp;1936=No&amp;AutoRollver=5000&amp;MinAutoRoll=1000&amp;MinRollver=200&amp;MinSplitRoll=500#</v>
      </c>
    </row>
    <row r="6" spans="2:10" x14ac:dyDescent="0.25">
      <c r="B6" s="18" t="s">
        <v>51</v>
      </c>
      <c r="C6" s="12" t="s">
        <v>55</v>
      </c>
      <c r="E6" s="18" t="s">
        <v>50</v>
      </c>
      <c r="F6" s="3" t="str">
        <f>IF(LEN("https://pensionresource.website/EAMain.php?content=EAMain.PartNotices.PS58.form&amp;PlName="&amp;C3&amp;"&amp;PlNnum="&amp;C4&amp;"&amp;Admin="&amp;C8&amp;"&amp;AdminPhone="&amp;C9&amp;"&amp;AdminEmail="&amp;C10&amp;"&amp;partname="&amp;C6&amp;"&amp;birthdate="&amp;C7&amp;"&amp;year="&amp;C5&amp;"&amp;applied="&amp;C23&amp;"&amp;deathbenefit="&amp;C24&amp;"&amp;cashvalue="&amp;C25&amp;"#")&gt;255,"https://pensionresource.website/EAMain.php?content=EAMain.PartNotices.PS58.form&amp;PlName="&amp;C3&amp;"&amp;PlNnum="&amp;C4&amp;"&amp;Admin="&amp;C8&amp;"&amp;AdminPhone="&amp;C9&amp;"&amp;AdminEmail="&amp;C10&amp;"&amp;partname="&amp;C6&amp;"&amp;birthdate="&amp;C7&amp;"&amp;year="&amp;C5&amp;"&amp;applied="&amp;C23&amp;"&amp;deathbenefit="&amp;C24&amp;"&amp;cashvalue="&amp;C25&amp;"#",HYPERLINK("https://pensionresource.website/EAMain.php?content=EAMain.PartNotices.PS58.form&amp;PlName="&amp;C3&amp;"&amp;PlNnum="&amp;C4&amp;"&amp;Admin="&amp;C8&amp;"&amp;AdminPhone="&amp;C9&amp;"&amp;AdminEmail="&amp;C10&amp;"&amp;partname="&amp;C6&amp;"&amp;birthdate="&amp;C7&amp;"&amp;year="&amp;C5&amp;"&amp;applied="&amp;C23&amp;"&amp;deathbenefit="&amp;C24&amp;"&amp;cashvalue="&amp;C25&amp;"#","PS58 Cost of Life Insurance"))</f>
        <v>https://pensionresource.website/EAMain.php?content=EAMain.PartNotices.PS58.form&amp;PlName=DEFINED BENEFIT PLAN&amp;PlNnum=001&amp;Admin=ADMINISTRATOR&amp;AdminPhone=(555)888-1234&amp;AdminEmail=Email@admin.com&amp;partname=John Doe&amp;birthdate=1980-01-01&amp;year=2021&amp;applied=Yes&amp;deathbenefit=100000&amp;cashvalue=10000#</v>
      </c>
    </row>
    <row r="7" spans="2:10" x14ac:dyDescent="0.25">
      <c r="B7" s="18" t="s">
        <v>52</v>
      </c>
      <c r="C7" s="10" t="s">
        <v>58</v>
      </c>
      <c r="E7" s="3"/>
    </row>
    <row r="8" spans="2:10" x14ac:dyDescent="0.25">
      <c r="B8" s="18" t="s">
        <v>5</v>
      </c>
      <c r="C8" s="12" t="s">
        <v>14</v>
      </c>
      <c r="E8" s="2"/>
    </row>
    <row r="9" spans="2:10" x14ac:dyDescent="0.25">
      <c r="B9" s="18" t="s">
        <v>31</v>
      </c>
      <c r="C9" s="10" t="s">
        <v>32</v>
      </c>
      <c r="F9" s="2"/>
    </row>
    <row r="10" spans="2:10" x14ac:dyDescent="0.25">
      <c r="B10" s="18" t="s">
        <v>33</v>
      </c>
      <c r="C10" s="12" t="s">
        <v>34</v>
      </c>
      <c r="F10" s="2"/>
      <c r="J10" s="2"/>
    </row>
    <row r="11" spans="2:10" x14ac:dyDescent="0.25">
      <c r="B11" s="18" t="s">
        <v>35</v>
      </c>
      <c r="C11" s="10">
        <v>44926</v>
      </c>
    </row>
    <row r="12" spans="2:10" x14ac:dyDescent="0.25">
      <c r="B12" s="18" t="s">
        <v>36</v>
      </c>
      <c r="C12" s="12">
        <v>44926</v>
      </c>
    </row>
    <row r="13" spans="2:10" x14ac:dyDescent="0.25">
      <c r="B13" s="18" t="s">
        <v>37</v>
      </c>
      <c r="C13" s="10" t="s">
        <v>59</v>
      </c>
    </row>
    <row r="14" spans="2:10" x14ac:dyDescent="0.25">
      <c r="B14" s="18" t="s">
        <v>38</v>
      </c>
      <c r="C14" s="12" t="s">
        <v>60</v>
      </c>
    </row>
    <row r="15" spans="2:10" x14ac:dyDescent="0.25">
      <c r="B15" s="18" t="s">
        <v>39</v>
      </c>
      <c r="C15" s="10" t="s">
        <v>60</v>
      </c>
    </row>
    <row r="16" spans="2:10" ht="30" x14ac:dyDescent="0.25">
      <c r="B16" s="18" t="s">
        <v>40</v>
      </c>
      <c r="C16" s="12" t="s">
        <v>60</v>
      </c>
    </row>
    <row r="17" spans="2:3" x14ac:dyDescent="0.25">
      <c r="B17" s="18" t="s">
        <v>41</v>
      </c>
      <c r="C17" s="10" t="s">
        <v>60</v>
      </c>
    </row>
    <row r="18" spans="2:3" x14ac:dyDescent="0.25">
      <c r="B18" s="18" t="s">
        <v>42</v>
      </c>
      <c r="C18" s="12" t="s">
        <v>60</v>
      </c>
    </row>
    <row r="19" spans="2:3" x14ac:dyDescent="0.25">
      <c r="B19" s="18" t="s">
        <v>44</v>
      </c>
      <c r="C19" s="10">
        <v>5000</v>
      </c>
    </row>
    <row r="20" spans="2:3" x14ac:dyDescent="0.25">
      <c r="B20" s="18" t="s">
        <v>43</v>
      </c>
      <c r="C20" s="10">
        <v>1000</v>
      </c>
    </row>
    <row r="21" spans="2:3" x14ac:dyDescent="0.25">
      <c r="B21" s="18" t="s">
        <v>45</v>
      </c>
      <c r="C21" s="12">
        <v>200</v>
      </c>
    </row>
    <row r="22" spans="2:3" x14ac:dyDescent="0.25">
      <c r="B22" s="18" t="s">
        <v>46</v>
      </c>
      <c r="C22" s="10">
        <v>500</v>
      </c>
    </row>
    <row r="23" spans="2:3" x14ac:dyDescent="0.25">
      <c r="B23" s="18" t="s">
        <v>53</v>
      </c>
      <c r="C23" s="12" t="s">
        <v>54</v>
      </c>
    </row>
    <row r="24" spans="2:3" x14ac:dyDescent="0.25">
      <c r="B24" s="18" t="s">
        <v>56</v>
      </c>
      <c r="C24" s="10">
        <v>100000</v>
      </c>
    </row>
    <row r="25" spans="2:3" ht="15.75" thickBot="1" x14ac:dyDescent="0.3">
      <c r="B25" s="19" t="s">
        <v>57</v>
      </c>
      <c r="C25" s="12">
        <v>10000</v>
      </c>
    </row>
  </sheetData>
  <mergeCells count="2">
    <mergeCell ref="E1:F1"/>
    <mergeCell ref="E2:F2"/>
  </mergeCells>
  <dataValidations count="1">
    <dataValidation type="list" allowBlank="1" showInputMessage="1" showErrorMessage="1" sqref="C13" xr:uid="{CDC83932-5213-4BC5-B7F3-E1D6EEC8EBED}">
      <formula1>"DB, DC"</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PBGCValResultsToXml</vt:lpstr>
      <vt:lpstr>ValResultstoPBGCxml</vt:lpstr>
      <vt:lpstr>EmailContacts</vt:lpstr>
      <vt:lpstr>FullPBGCxml</vt:lpstr>
      <vt:lpstr>5500EZ XML</vt:lpstr>
      <vt:lpstr>Plan&amp;ActuaryLevelNotices</vt:lpstr>
      <vt:lpstr>ParticipantLevelNotices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Devin S</dc:creator>
  <cp:lastModifiedBy>Devin S</cp:lastModifiedBy>
  <dcterms:created xsi:type="dcterms:W3CDTF">2021-12-12T17:19:18Z</dcterms:created>
  <dcterms:modified xsi:type="dcterms:W3CDTF">2025-01-01T13:18:18Z</dcterms:modified>
</cp:coreProperties>
</file>